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11640" tabRatio="778" activeTab="1"/>
  </bookViews>
  <sheets>
    <sheet name="Deckblatt" sheetId="1" r:id="rId1"/>
    <sheet name="1_Zusammenstellung" sheetId="2" r:id="rId2"/>
    <sheet name="2_Erfolgsplan" sheetId="3" r:id="rId3"/>
    <sheet name="3_Finanzplan" sheetId="4" r:id="rId4"/>
    <sheet name="4a_Bereichserfolgsplan" sheetId="5" r:id="rId5"/>
    <sheet name="4b_Bereichsfinanzplan" sheetId="6" r:id="rId6"/>
    <sheet name="5_Investitionsübersicht" sheetId="7" r:id="rId7"/>
    <sheet name="6_Leistungsbeziehungen" sheetId="8" r:id="rId8"/>
    <sheet name="7_Stellenuebersicht" sheetId="9" r:id="rId9"/>
    <sheet name="8_VEs" sheetId="10" r:id="rId10"/>
    <sheet name="9_Bilanz" sheetId="11" r:id="rId11"/>
    <sheet name="10_GuV" sheetId="12" r:id="rId12"/>
    <sheet name="11_Finanzrechnung" sheetId="13" r:id="rId13"/>
    <sheet name="12a_Anlagen" sheetId="14" r:id="rId14"/>
    <sheet name="12b_Forderungen" sheetId="15" r:id="rId15"/>
    <sheet name="12c_Verbindlichkeiten" sheetId="16" r:id="rId16"/>
  </sheets>
  <definedNames>
    <definedName name="_xlnm.Print_Area" localSheetId="1">'1_Zusammenstellung'!$A$1:$J$50</definedName>
    <definedName name="_xlnm.Print_Area" localSheetId="11">'10_GuV'!$A$1:$G$77</definedName>
    <definedName name="_xlnm.Print_Area" localSheetId="12">'11_Finanzrechnung'!$A$1:$D$40</definedName>
    <definedName name="_xlnm.Print_Area" localSheetId="2">'2_Erfolgsplan'!$A$1:$H$75</definedName>
    <definedName name="_xlnm.Print_Area" localSheetId="8">'7_Stellenuebersicht'!$A$1:$F$59</definedName>
    <definedName name="_xlnm.Print_Area" localSheetId="10">'9_Bilanz'!$A$1:$E$121</definedName>
    <definedName name="_xlnm.Print_Titles" localSheetId="2">'2_Erfolgsplan'!$6:$8</definedName>
    <definedName name="_xlnm.Print_Titles" localSheetId="3">'3_Finanzplan'!$7:$9</definedName>
    <definedName name="_xlnm.Print_Titles" localSheetId="4">'4a_Bereichserfolgsplan'!$7:$9</definedName>
    <definedName name="_xlnm.Print_Titles" localSheetId="5">'4b_Bereichsfinanzplan'!$9:$11</definedName>
  </definedNames>
  <calcPr fullCalcOnLoad="1"/>
</workbook>
</file>

<file path=xl/sharedStrings.xml><?xml version="1.0" encoding="utf-8"?>
<sst xmlns="http://schemas.openxmlformats.org/spreadsheetml/2006/main" count="886" uniqueCount="482">
  <si>
    <t>Zusammenstellung für das Jahr</t>
  </si>
  <si>
    <t>für</t>
  </si>
  <si>
    <t>durch Beschluss vom</t>
  </si>
  <si>
    <t>festgestellt:</t>
  </si>
  <si>
    <t>Es betragen</t>
  </si>
  <si>
    <t>die Erträge</t>
  </si>
  <si>
    <t>die Aufwendungen</t>
  </si>
  <si>
    <t>der Jahresgewinn</t>
  </si>
  <si>
    <t>der Jahresverlust</t>
  </si>
  <si>
    <t>3. Es werden festgesetzt</t>
  </si>
  <si>
    <t>der Gesamtbetrag der Verpflichtungsermächtigungen auf</t>
  </si>
  <si>
    <t>5. Der Stand des Eigenkapitals</t>
  </si>
  <si>
    <t>beträgt zum 31.12. des Vorjahres voraussichtlich</t>
  </si>
  <si>
    <t>beträgt zum 31.12. des Wirtschaftsjahres voraussichtlich</t>
  </si>
  <si>
    <t>betrug zum 31.12. des Vorvorjahres</t>
  </si>
  <si>
    <t>Wirtschaftsjahr</t>
  </si>
  <si>
    <t>2)</t>
  </si>
  <si>
    <r>
      <t>Gemeinde / Landkreis / Zweckverband</t>
    </r>
    <r>
      <rPr>
        <vertAlign val="superscript"/>
        <sz val="10"/>
        <rFont val="Arial"/>
        <family val="2"/>
      </rPr>
      <t>1)</t>
    </r>
  </si>
  <si>
    <t>1.</t>
  </si>
  <si>
    <t>2.</t>
  </si>
  <si>
    <t>3.</t>
  </si>
  <si>
    <t>4.</t>
  </si>
  <si>
    <t>5.</t>
  </si>
  <si>
    <t>6.</t>
  </si>
  <si>
    <t>7.</t>
  </si>
  <si>
    <t>8.</t>
  </si>
  <si>
    <t>9.</t>
  </si>
  <si>
    <t>10.</t>
  </si>
  <si>
    <t>11.</t>
  </si>
  <si>
    <t>12.</t>
  </si>
  <si>
    <t>13.</t>
  </si>
  <si>
    <t>14.</t>
  </si>
  <si>
    <t>15.</t>
  </si>
  <si>
    <t>16.</t>
  </si>
  <si>
    <t>17.</t>
  </si>
  <si>
    <t>18.</t>
  </si>
  <si>
    <t>19.</t>
  </si>
  <si>
    <t>20.</t>
  </si>
  <si>
    <t>21.</t>
  </si>
  <si>
    <t>Bezeichnung</t>
  </si>
  <si>
    <t>Andere aktivierte Eigenleistungen</t>
  </si>
  <si>
    <t>Sonstige betriebliche Erträge</t>
  </si>
  <si>
    <t>Materialaufwand</t>
  </si>
  <si>
    <t>b) Aufwendungen für bezogene Leistungen</t>
  </si>
  <si>
    <t>Personalaufwand</t>
  </si>
  <si>
    <t>a) Löhne und Gehälter</t>
  </si>
  <si>
    <t>- davon für Altersversorgung</t>
  </si>
  <si>
    <t>- davon nach § 253 Abs. 2 Satz 3 HGB</t>
  </si>
  <si>
    <t>- davon nach § 254 HGB</t>
  </si>
  <si>
    <t>Konzessionsabgabe</t>
  </si>
  <si>
    <t>Sonstige betriebliche Aufwendungen</t>
  </si>
  <si>
    <t>Erträge aus Beteiligungen</t>
  </si>
  <si>
    <t>- davon aus verbundenen Unternehmen</t>
  </si>
  <si>
    <t>Zinsen und ähnliche Aufwendungen</t>
  </si>
  <si>
    <t>Ergebnis der gewöhnlichen Geschäftstätigkeit</t>
  </si>
  <si>
    <t>Aufwendungen aus Verlustübernahme</t>
  </si>
  <si>
    <t>Außerordentliche Erträge</t>
  </si>
  <si>
    <t>Außerordentliche Aufwendungen</t>
  </si>
  <si>
    <t>Außerordentliches Ergebnis</t>
  </si>
  <si>
    <t>Steuern vom Einkommen und Ertrag</t>
  </si>
  <si>
    <t>Erhöhung oder Verminderung des Bestands an fertigen und unfertigen Erzeugnissen und Leistungen</t>
  </si>
  <si>
    <t>a) Aufwendungen für Roh-, Hilfs- und Betriebsstoffe und für bezogene Waren</t>
  </si>
  <si>
    <t>b) Soziale Abgaben und Aufwendungen für Altersversorgung und Unterstützung</t>
  </si>
  <si>
    <t xml:space="preserve">Abschreibungen auf </t>
  </si>
  <si>
    <t>b) Vermögensgegenstände des Umlaufvermögens, soweit diese die im Unternehmen üblichen Abschreibungen überschreiten</t>
  </si>
  <si>
    <t>Erträge aus anderen Wertpapieren und Ausleihungen des Finanzanlagevermögens</t>
  </si>
  <si>
    <t>Erträge aus Gewinngemeinschaften, Gewinnabführungs- und Teilgewinnabführungsverträgen</t>
  </si>
  <si>
    <t>Jahresgewinn / Jahresverlust</t>
  </si>
  <si>
    <t>22.</t>
  </si>
  <si>
    <t>(1. Folgejahr)</t>
  </si>
  <si>
    <t>(2. Folgejahr)</t>
  </si>
  <si>
    <t>(3. Folgejahr)</t>
  </si>
  <si>
    <t>Plan</t>
  </si>
  <si>
    <t>Ist</t>
  </si>
  <si>
    <t>Erfolgsplan</t>
  </si>
  <si>
    <t>a)</t>
  </si>
  <si>
    <t>zur Tilgung des Verlustvortrages</t>
  </si>
  <si>
    <t>b)</t>
  </si>
  <si>
    <t>zur Einstellung in Rücklagen</t>
  </si>
  <si>
    <t>c)</t>
  </si>
  <si>
    <t>d)</t>
  </si>
  <si>
    <t>auf neue Rechnung vorzutragen</t>
  </si>
  <si>
    <t>a) zu tilgen aus dem Gewinnvortrag</t>
  </si>
  <si>
    <t>c) auf neue Rechnung vorzutragen</t>
  </si>
  <si>
    <t>Für Unternehmen in Privatrechtsform:</t>
  </si>
  <si>
    <t>bei Gewinnabführung an bzw. Verlustausgleich durch mehrere Gesellschafter:</t>
  </si>
  <si>
    <t>Gesellschafter</t>
  </si>
  <si>
    <t>Betrag in TEUR</t>
  </si>
  <si>
    <t>Verwendung</t>
  </si>
  <si>
    <t>Betrag
in TEUR</t>
  </si>
  <si>
    <t>Betrag 
in TEUR</t>
  </si>
  <si>
    <t>Gesell-schafts-anteile in %</t>
  </si>
  <si>
    <t>1. im Erfolgsplan</t>
  </si>
  <si>
    <t>2. im Finanzplan</t>
  </si>
  <si>
    <t>Finanzplan</t>
  </si>
  <si>
    <t>Mittelzu- / Mittelabfluss aus laufender Geschäftstätigkeit</t>
  </si>
  <si>
    <r>
      <t>Mittelzu- / Mittelabfluss</t>
    </r>
    <r>
      <rPr>
        <b/>
        <sz val="9.5"/>
        <color indexed="8"/>
        <rFont val="Arial"/>
        <family val="2"/>
      </rPr>
      <t xml:space="preserve"> aus der Investitionstätigkeit</t>
    </r>
  </si>
  <si>
    <t>Finanzmittelbestand am Ende der Periode</t>
  </si>
  <si>
    <t>Bereichserfolgsplan</t>
  </si>
  <si>
    <t>Finanzrechnung</t>
  </si>
  <si>
    <t>Vorjahr</t>
  </si>
  <si>
    <t>Bereichsfinanzplan</t>
  </si>
  <si>
    <t>lfd. Nr.</t>
  </si>
  <si>
    <t>Bemerkungen</t>
  </si>
  <si>
    <t>Stellenübersicht</t>
  </si>
  <si>
    <t>Bezeichnung der Stelle</t>
  </si>
  <si>
    <t>Anzahl und Bewertung im Planjahr</t>
  </si>
  <si>
    <t>Anzahl und Bewertung im Vorjahr</t>
  </si>
  <si>
    <t>Tatsächliche Besetzung am 30.06. des Vorjahres</t>
  </si>
  <si>
    <t>Summe</t>
  </si>
  <si>
    <t>davon zahlungswirksam im 1. Folgejahr</t>
  </si>
  <si>
    <t>davon zahlungswirksam im 2. Folgejahr</t>
  </si>
  <si>
    <t>davon zahlungswirksam im 3. Folgejahr</t>
  </si>
  <si>
    <t>davon zahlungswirksam in weiteren Folgejahren</t>
  </si>
  <si>
    <r>
      <t>1</t>
    </r>
    <r>
      <rPr>
        <sz val="10"/>
        <rFont val="Arial"/>
        <family val="2"/>
      </rPr>
      <t xml:space="preserve"> Es sind in chronologischer Reihenfolge alle Wirtschaftsjahre aufzuführen, in denen Verpflichtungs-
   ermächtigungen veranschlagt waren, aus deren Inanspruchnahme Auszahlungen in Folgejahren fällig werden.</t>
    </r>
  </si>
  <si>
    <t>Aktivseite</t>
  </si>
  <si>
    <t>A.</t>
  </si>
  <si>
    <t>Anlagevermögen</t>
  </si>
  <si>
    <t>I.</t>
  </si>
  <si>
    <t>Immaterielle Vermögensgegenstände</t>
  </si>
  <si>
    <t>II.</t>
  </si>
  <si>
    <t>Sachanlagen</t>
  </si>
  <si>
    <t>III.</t>
  </si>
  <si>
    <t>Finanzanlagen</t>
  </si>
  <si>
    <t>B.</t>
  </si>
  <si>
    <t>Umlaufvermögen</t>
  </si>
  <si>
    <t>Vorräte</t>
  </si>
  <si>
    <t>Forderungen und sonstige Vermögensgegenstände</t>
  </si>
  <si>
    <t>C.</t>
  </si>
  <si>
    <t>Rechnungsabgrenzungsposten</t>
  </si>
  <si>
    <t>Passivseite</t>
  </si>
  <si>
    <t>Eigenkapital</t>
  </si>
  <si>
    <t>Stammkapital</t>
  </si>
  <si>
    <t>Rücklagen</t>
  </si>
  <si>
    <t>Gewinn/Verlust</t>
  </si>
  <si>
    <t>Gewinn/Verlust des Vorjahres</t>
  </si>
  <si>
    <t>Verwendung für ....../ Ausgleich durch .......</t>
  </si>
  <si>
    <t>Jahresgewinn/Jahresverlust</t>
  </si>
  <si>
    <t>D.</t>
  </si>
  <si>
    <t>Rückstellungen</t>
  </si>
  <si>
    <t>Verbindlichkeiten</t>
  </si>
  <si>
    <r>
      <t>1)</t>
    </r>
    <r>
      <rPr>
        <sz val="8"/>
        <rFont val="Arial"/>
        <family val="2"/>
      </rPr>
      <t xml:space="preserve"> Anlagen der Energie- und Wasserversorgung</t>
    </r>
  </si>
  <si>
    <r>
      <t>2)</t>
    </r>
    <r>
      <rPr>
        <sz val="8"/>
        <rFont val="Arial"/>
        <family val="2"/>
      </rPr>
      <t xml:space="preserve"> Die Begriffsbestimmung des § 15 AktG findet sinngemäß Anwendung</t>
    </r>
  </si>
  <si>
    <t>Verbindlichkeiten gegenüber Kreditinstituten</t>
  </si>
  <si>
    <t>davon mit einer Restlaufzeit bis zu einem Jahr</t>
  </si>
  <si>
    <t>Erhaltene Anzahlungen auf Bestellungen</t>
  </si>
  <si>
    <t>Verbindlichkeiten aus Lieferungen und Leistungen</t>
  </si>
  <si>
    <t>Verbindlichkeiten aus der Annahme gezogener Wechsel und der Ausstellung eigener Wechsel</t>
  </si>
  <si>
    <t>Sonstige Verbindlichkeiten</t>
  </si>
  <si>
    <t>davon</t>
  </si>
  <si>
    <t xml:space="preserve"> mit einer Restlaufzeit bis zu einem Jahr</t>
  </si>
  <si>
    <t>aus Steuern</t>
  </si>
  <si>
    <t>im Rahmen der sozialen Sicherheit</t>
  </si>
  <si>
    <t>Sonstige Vermögensgegenstände</t>
  </si>
  <si>
    <t>Forderungen gegen Unternehmen, mit denen ein Beteiligungsverhältnis besteht</t>
  </si>
  <si>
    <r>
      <t xml:space="preserve">Forderungen gegen verbundene Unternehmen </t>
    </r>
    <r>
      <rPr>
        <vertAlign val="superscript"/>
        <sz val="10"/>
        <rFont val="Arial"/>
        <family val="2"/>
      </rPr>
      <t>2)</t>
    </r>
  </si>
  <si>
    <t>Geleistete Anzahlungen</t>
  </si>
  <si>
    <t>Unfertige Erzeugnisse, unfertige Leistungen</t>
  </si>
  <si>
    <t>Fertige Erzeugnisse und Waren</t>
  </si>
  <si>
    <t>Roh-, Hilfs- und Betriebsstoffe</t>
  </si>
  <si>
    <t>Sonstige Ausleihungen</t>
  </si>
  <si>
    <t>Wertpapiere des Anlagevermögens</t>
  </si>
  <si>
    <r>
      <t xml:space="preserve">Anteile an verbundenen Unternehmen </t>
    </r>
    <r>
      <rPr>
        <vertAlign val="superscript"/>
        <sz val="10"/>
        <rFont val="Arial"/>
        <family val="2"/>
      </rPr>
      <t>2)</t>
    </r>
  </si>
  <si>
    <r>
      <t xml:space="preserve">Ausleihungen an verbundene Unternehmen </t>
    </r>
    <r>
      <rPr>
        <vertAlign val="superscript"/>
        <sz val="10"/>
        <rFont val="Arial"/>
        <family val="2"/>
      </rPr>
      <t>2)</t>
    </r>
  </si>
  <si>
    <t>Beteiligungen</t>
  </si>
  <si>
    <t>Ausleihungen an Unternehmen, mit denen ein Beteiligungsverhältnis besteht</t>
  </si>
  <si>
    <t>Geleistete Anzahlungen und Anlagen im Bau</t>
  </si>
  <si>
    <t>Betriebs- und Geschäftsausstattung</t>
  </si>
  <si>
    <t>Maschinen und maschinelle Anlagen, die nicht zu den Nummern 5 bis 8 gehören</t>
  </si>
  <si>
    <t>Bauten auf fremden Grundstücken, die nicht zu der Nummer 1 oder 2 gehören</t>
  </si>
  <si>
    <r>
      <t xml:space="preserve">Erzeugungs-, Gewinnungs- und Bezugsanlagen </t>
    </r>
    <r>
      <rPr>
        <vertAlign val="superscript"/>
        <sz val="10"/>
        <rFont val="Arial"/>
        <family val="2"/>
      </rPr>
      <t>1)</t>
    </r>
  </si>
  <si>
    <r>
      <t xml:space="preserve">Verteilungsanlagen </t>
    </r>
    <r>
      <rPr>
        <vertAlign val="superscript"/>
        <sz val="10"/>
        <rFont val="Arial"/>
        <family val="2"/>
      </rPr>
      <t>1)</t>
    </r>
  </si>
  <si>
    <t>Gleisanlagen, Streckenausrüstung und Sicherheitsanlagen</t>
  </si>
  <si>
    <t>Fahrzeuge für Personen- und Geschäftsverkehr</t>
  </si>
  <si>
    <t>Konzessionen, gewerbliche Schutzrechte und ähnliche Rechte und Werte</t>
  </si>
  <si>
    <t>sowie Lizenzen an solchen Rechten und Werten</t>
  </si>
  <si>
    <t>Grundstücke und grundstücksgleiche Rechte</t>
  </si>
  <si>
    <t>Geschäfts, Betriebs- und andere Bauten</t>
  </si>
  <si>
    <t>Bahnkörper und Bauten des Schienenweges</t>
  </si>
  <si>
    <t>Grundstücke und grundstücksgleiche Rechte mit Wohnbauten</t>
  </si>
  <si>
    <t>Grundstücke und grundstücksgleiche Rechte ohne Bauten</t>
  </si>
  <si>
    <t>b) soziale Abgaben und Aufwendungen für Altersversorgung</t>
  </si>
  <si>
    <t>davon für Altersversorgung</t>
  </si>
  <si>
    <t>Abschreibungen</t>
  </si>
  <si>
    <t xml:space="preserve">a) auf immaterielle Vermögensgegenstände des Anlagevermögens </t>
  </si>
  <si>
    <t>und Sachanlagen</t>
  </si>
  <si>
    <t>davon nach § 253 Abs. 2 Satz 3 HGB</t>
  </si>
  <si>
    <t>davon nach § 254 HGB</t>
  </si>
  <si>
    <t>b) auf Vermögensgegenstände des Umlaufvermögens, soweit  diese die im Unternehmen üblichen Abschreibungen  überschreiten</t>
  </si>
  <si>
    <t>davon nach § 253 Abs. 3 HGB</t>
  </si>
  <si>
    <t>Steuern vom Einkommen und vom Ertrag</t>
  </si>
  <si>
    <t>Sonstige Steuern</t>
  </si>
  <si>
    <t>Ergebnis des Vorjahres</t>
  </si>
  <si>
    <t>Anlagenübersicht</t>
  </si>
  <si>
    <t>Posten</t>
  </si>
  <si>
    <t>Anschaffungs- und Herstellungskosten</t>
  </si>
  <si>
    <t>Abschreibungen, Wertberichtigungen</t>
  </si>
  <si>
    <t>Restbuchwerte</t>
  </si>
  <si>
    <t>Summe immaterielle Vermögensgegenstände</t>
  </si>
  <si>
    <t>Summe Sachanlagen</t>
  </si>
  <si>
    <t>Summe Finanzanlagen</t>
  </si>
  <si>
    <t>Summe Anlagevermögen</t>
  </si>
  <si>
    <t>Einschließlich aller aufgelaufener Zu- und Abgänge sowie Umbuchungen.</t>
  </si>
  <si>
    <t>in TEUR</t>
  </si>
  <si>
    <t>Zugänge im Jahr</t>
  </si>
  <si>
    <t xml:space="preserve">Stand zum 31.12.
</t>
  </si>
  <si>
    <t>Wirtschafts-jahr</t>
  </si>
  <si>
    <t>Abgänge im Jahr</t>
  </si>
  <si>
    <t>Um-buchungen im Jahr</t>
  </si>
  <si>
    <t>Stand zum 31.12.</t>
  </si>
  <si>
    <t>Aufgelaufene Abschrei-bungen zum 31.12.</t>
  </si>
  <si>
    <t>Zuschrei-bungen im Jahr</t>
  </si>
  <si>
    <t>Abschrei-bungen im Jahr</t>
  </si>
  <si>
    <t>Umbuchun-gen im Jahr</t>
  </si>
  <si>
    <t>Rest-
buchwerte am Ende des Jahres</t>
  </si>
  <si>
    <t>Jahr</t>
  </si>
  <si>
    <t>Wertminderung durch unter-lassene Instand-haltung, Alt-lasten, sonstiges</t>
  </si>
  <si>
    <t>Abschrei-bungen
zum 31.12.</t>
  </si>
  <si>
    <t>Aufgelaufene Abschrei-bungen auf Abgänge</t>
  </si>
  <si>
    <t>lfd.
Nr.</t>
  </si>
  <si>
    <t>Bilanzwert</t>
  </si>
  <si>
    <t>davon mit einer Restlaufzeit</t>
  </si>
  <si>
    <t>bis zu einem Jahr</t>
  </si>
  <si>
    <t>von über einem bis zu fünf Jahren</t>
  </si>
  <si>
    <t>von mehr als fünf Jahren</t>
  </si>
  <si>
    <t>Forderungen zum Ende des Wirtschaftsjahres</t>
  </si>
  <si>
    <t>Art und Form der Sicherheit</t>
  </si>
  <si>
    <t>davon:</t>
  </si>
  <si>
    <t>Summe der Verbindlichkeiten</t>
  </si>
  <si>
    <t>Verbindlichkeitenübersicht</t>
  </si>
  <si>
    <r>
      <t xml:space="preserve">Verbindlichkeiten zum 31.12.
</t>
    </r>
    <r>
      <rPr>
        <i/>
        <sz val="10"/>
        <rFont val="Arial"/>
        <family val="2"/>
      </rPr>
      <t xml:space="preserve">
</t>
    </r>
  </si>
  <si>
    <t xml:space="preserve">mit einer Restlaufzeit </t>
  </si>
  <si>
    <t>(Bilanzwert)</t>
  </si>
  <si>
    <t>Stand zum
31.12.</t>
  </si>
  <si>
    <t>Abzinsung zum
31.12.</t>
  </si>
  <si>
    <t>(Nominalwert)</t>
  </si>
  <si>
    <t xml:space="preserve">Pläne für die einzelnen Bereiche </t>
  </si>
  <si>
    <t>Name des Betriebes/Unternehmens:</t>
  </si>
  <si>
    <r>
      <t>Mittelzu-/Mittelabfluss</t>
    </r>
    <r>
      <rPr>
        <b/>
        <sz val="9.5"/>
        <color indexed="8"/>
        <rFont val="Arial"/>
        <family val="2"/>
      </rPr>
      <t xml:space="preserve"> aus der Finanzierungstätigkeit</t>
    </r>
  </si>
  <si>
    <t>b) Vermögensgegenstände des Umlaufver-mögens, soweit diese die im Unternehmen üblichen Abschreibungen überschreiten</t>
  </si>
  <si>
    <t>Ergebnis der gewöhnlichen Geschäfts-tätigkeit</t>
  </si>
  <si>
    <t>Umsatzerlöse</t>
  </si>
  <si>
    <r>
      <t>Mittelzu-/Mittelabfluss</t>
    </r>
    <r>
      <rPr>
        <b/>
        <sz val="10"/>
        <color indexed="8"/>
        <rFont val="Arial"/>
        <family val="2"/>
      </rPr>
      <t xml:space="preserve"> aus der Investitionstätigkeit</t>
    </r>
  </si>
  <si>
    <r>
      <t>Mittelzu- / Mittelabfluss</t>
    </r>
    <r>
      <rPr>
        <b/>
        <sz val="10"/>
        <color indexed="8"/>
        <rFont val="Arial"/>
        <family val="2"/>
      </rPr>
      <t xml:space="preserve"> aus der Finanzierungstätigkeit</t>
    </r>
  </si>
  <si>
    <t>davon für zahlungswirksam werdende Verpflichtungsermächtigungen</t>
  </si>
  <si>
    <t>Ü b e r s  i c h t
über die aus den Verpflichtungsermächtigungen in den einzelnen Jahren
voraussichtlich fällig werdenden Auszahlungen</t>
  </si>
  <si>
    <t>Name des Betriebs/Unternehmens:</t>
  </si>
  <si>
    <t>Abschreibungen auf Finanzanlagen und auf Wertpapiere des Umlaufvermögens</t>
  </si>
  <si>
    <r>
      <t>Mittelzu-/Mittelabfluss</t>
    </r>
    <r>
      <rPr>
        <b/>
        <sz val="9.5"/>
        <color indexed="8"/>
        <rFont val="Arial"/>
        <family val="2"/>
      </rPr>
      <t xml:space="preserve"> aus der Investitionstätigkeit</t>
    </r>
  </si>
  <si>
    <t>1</t>
  </si>
  <si>
    <t>Forderungen aus Liefe-rungen und Leistungen</t>
  </si>
  <si>
    <t>Zusammenstellung</t>
  </si>
  <si>
    <t xml:space="preserve">Finanzplan </t>
  </si>
  <si>
    <t xml:space="preserve">Übersicht über die Bereiche des Eigenbetriebes </t>
  </si>
  <si>
    <t xml:space="preserve">Stellenübersicht </t>
  </si>
  <si>
    <t xml:space="preserve">Bilanz </t>
  </si>
  <si>
    <t>Übersicht über die aus Verpflichtungsermächtigungen in den einzelnen
Jahren voraussichtlich fällig werdenden Auszahlungen</t>
  </si>
  <si>
    <t>Gewinn- und Verlustrechnung</t>
  </si>
  <si>
    <t xml:space="preserve">Forderungsübersicht </t>
  </si>
  <si>
    <t>den Wirtschaftsplan</t>
  </si>
  <si>
    <t>(Vorvorjahr)</t>
  </si>
  <si>
    <t>(Vorjahr)</t>
  </si>
  <si>
    <t>(Planjahr)</t>
  </si>
  <si>
    <t>Zinsen und ähnliche Erträge</t>
  </si>
  <si>
    <t xml:space="preserve"> - davon aus verbundenen Unternehmen</t>
  </si>
  <si>
    <t xml:space="preserve"> - davon nach § 254 HGB</t>
  </si>
  <si>
    <t xml:space="preserve"> - davon nach § 253 Abs. 2 Satz 3 HGB</t>
  </si>
  <si>
    <t xml:space="preserve"> - davon für Altersversorgung</t>
  </si>
  <si>
    <t>vorgesehene</t>
  </si>
  <si>
    <t>oder</t>
  </si>
  <si>
    <t>Periodenergebnis vor außerordentlichen Posten</t>
  </si>
  <si>
    <r>
      <t>Verpflichtungsermächtigungen (VE'en)</t>
    </r>
    <r>
      <rPr>
        <b/>
        <vertAlign val="superscript"/>
        <sz val="10"/>
        <rFont val="Arial"/>
        <family val="2"/>
      </rPr>
      <t>1)</t>
    </r>
    <r>
      <rPr>
        <b/>
        <sz val="10"/>
        <rFont val="Arial"/>
        <family val="2"/>
      </rPr>
      <t xml:space="preserve">
</t>
    </r>
  </si>
  <si>
    <t>Konzessionen, gewerbliche Schutzrechte und ähnliche Rechte und Werte sowie Lizenzen an solchen Rechten und Werten</t>
  </si>
  <si>
    <r>
      <t>Vorjahr</t>
    </r>
    <r>
      <rPr>
        <i/>
        <vertAlign val="superscript"/>
        <sz val="10"/>
        <rFont val="Arial"/>
        <family val="2"/>
      </rPr>
      <t>1)</t>
    </r>
  </si>
  <si>
    <r>
      <t xml:space="preserve">Erzeugungs-, Gewinnungs- und Bezugsanlagen </t>
    </r>
    <r>
      <rPr>
        <vertAlign val="superscript"/>
        <sz val="10"/>
        <rFont val="Arial"/>
        <family val="2"/>
      </rPr>
      <t>2)</t>
    </r>
  </si>
  <si>
    <r>
      <t xml:space="preserve">Verteilungsanlagen </t>
    </r>
    <r>
      <rPr>
        <vertAlign val="superscript"/>
        <sz val="10"/>
        <rFont val="Arial"/>
        <family val="2"/>
      </rPr>
      <t>2)</t>
    </r>
  </si>
  <si>
    <t>Anlagen der Energie- und Wasserversorgung</t>
  </si>
  <si>
    <t>Beispiel:</t>
  </si>
  <si>
    <t>an
Bereich 1</t>
  </si>
  <si>
    <t>an
Bereich 2</t>
  </si>
  <si>
    <t>an
Bereich 3</t>
  </si>
  <si>
    <t>an
Bereich 4</t>
  </si>
  <si>
    <t>von Bereich 1</t>
  </si>
  <si>
    <t>von Bereich 2</t>
  </si>
  <si>
    <t>von Bereich 3</t>
  </si>
  <si>
    <t>von Bereich 4</t>
  </si>
  <si>
    <t>gesamt:</t>
  </si>
  <si>
    <r>
      <rPr>
        <vertAlign val="superscript"/>
        <sz val="10"/>
        <rFont val="Arial"/>
        <family val="2"/>
      </rPr>
      <t>1)</t>
    </r>
    <r>
      <rPr>
        <sz val="10"/>
        <rFont val="Arial"/>
        <family val="2"/>
      </rPr>
      <t xml:space="preserve"> Nichtzutreffendes streichen</t>
    </r>
  </si>
  <si>
    <r>
      <rPr>
        <vertAlign val="superscript"/>
        <sz val="10"/>
        <rFont val="Arial"/>
        <family val="2"/>
      </rPr>
      <t>2)</t>
    </r>
    <r>
      <rPr>
        <sz val="10"/>
        <rFont val="Arial"/>
        <family val="2"/>
      </rPr>
      <t xml:space="preserve"> beschließendes Organ</t>
    </r>
  </si>
  <si>
    <t>a) immaterielle Vermögensgegenstände des Anlagevermögens und Sachanlagen</t>
  </si>
  <si>
    <t>23.</t>
  </si>
  <si>
    <r>
      <t xml:space="preserve">b) aus dem Haushalt der Kommune </t>
    </r>
    <r>
      <rPr>
        <sz val="10"/>
        <color indexed="10"/>
        <rFont val="Arial"/>
        <family val="2"/>
      </rPr>
      <t>(</t>
    </r>
    <r>
      <rPr>
        <sz val="10"/>
        <rFont val="Arial"/>
        <family val="2"/>
      </rPr>
      <t>durch Gesellschafter</t>
    </r>
    <r>
      <rPr>
        <sz val="10"/>
        <color indexed="10"/>
        <rFont val="Arial"/>
        <family val="2"/>
      </rPr>
      <t>)</t>
    </r>
    <r>
      <rPr>
        <sz val="10"/>
        <rFont val="Arial"/>
        <family val="2"/>
      </rPr>
      <t xml:space="preserve"> auszugleichen</t>
    </r>
  </si>
  <si>
    <r>
      <t xml:space="preserve">zur Abführung an den Haushalt der Gemeinde </t>
    </r>
    <r>
      <rPr>
        <sz val="10"/>
        <color indexed="10"/>
        <rFont val="Arial"/>
        <family val="2"/>
      </rPr>
      <t>(</t>
    </r>
    <r>
      <rPr>
        <sz val="10"/>
        <rFont val="Arial"/>
        <family val="2"/>
      </rPr>
      <t>Gesellschafter</t>
    </r>
    <r>
      <rPr>
        <sz val="10"/>
        <color indexed="10"/>
        <rFont val="Arial"/>
        <family val="2"/>
      </rPr>
      <t>)</t>
    </r>
  </si>
  <si>
    <t>Summe Mittelzu-/Mittelabfluss aus laufender Geschäftstätigkeit</t>
  </si>
  <si>
    <t>Forderungen aus Lieferungen und Leistungen</t>
  </si>
  <si>
    <r>
      <t>3)</t>
    </r>
    <r>
      <rPr>
        <sz val="8"/>
        <rFont val="Arial"/>
        <family val="2"/>
      </rPr>
      <t xml:space="preserve"> Die Vorschriften, nach denen der Sonderposten gebildet wurde, sind im Anhang anzugeben.</t>
    </r>
  </si>
  <si>
    <t>Verbindlichkeiten aus der Annahme gezogener Wechsel
und der Ausstellung eigener Wechsel</t>
  </si>
  <si>
    <t>Verbindlichkeiten gegenüber verbundenen Unternehmen</t>
  </si>
  <si>
    <t>Schecks, Kassenbestand, Bundesbank- und Postgiroguthaben</t>
  </si>
  <si>
    <t>veranschlagt im Planjahr 20..</t>
  </si>
  <si>
    <t>Die Leistungsbeziehungen der Bereiche untereinander können wie folgt abgebildet werden:</t>
  </si>
  <si>
    <t xml:space="preserve"> - davon an verbundene Unternehmen</t>
  </si>
  <si>
    <t>Ort, Datum/Unterschrift des gesetzlichen Vertreters:</t>
  </si>
  <si>
    <t xml:space="preserve">Gemäß § 5 Abs. 1 Nr. 2 der Eigenbetriebsverordnung i.V.m. § 64 Abs. 1 der Kommunalverfassung hat </t>
  </si>
  <si>
    <t>der Höchstbetrag aller Kredite zur Liquiditätssicherung</t>
  </si>
  <si>
    <t xml:space="preserve"> davon an verbundene Unternehmen</t>
  </si>
  <si>
    <t>für das Wirtschaftsjahr</t>
  </si>
  <si>
    <t xml:space="preserve"> Stellen in Vollzeitäquivalenten aus</t>
  </si>
  <si>
    <r>
      <t xml:space="preserve">der Mittelzu-/Mittelabfluss aus laufender Geschäftstätigkeit </t>
    </r>
    <r>
      <rPr>
        <vertAlign val="superscript"/>
        <sz val="10"/>
        <rFont val="Arial"/>
        <family val="2"/>
      </rPr>
      <t>3)</t>
    </r>
  </si>
  <si>
    <r>
      <t xml:space="preserve">der Mittelzu-/Mittelabfluss aus der Investitionstätigkeit </t>
    </r>
    <r>
      <rPr>
        <vertAlign val="superscript"/>
        <sz val="10"/>
        <rFont val="Arial"/>
        <family val="2"/>
      </rPr>
      <t>4)</t>
    </r>
  </si>
  <si>
    <r>
      <t xml:space="preserve">der Mittelzu-/Mittelabfluss aus der Finanzierungstätigkeit </t>
    </r>
    <r>
      <rPr>
        <vertAlign val="superscript"/>
        <sz val="10"/>
        <rFont val="Arial"/>
        <family val="2"/>
      </rPr>
      <t>5)</t>
    </r>
  </si>
  <si>
    <r>
      <t xml:space="preserve">der Saldo aus der Änderung des Finanzmittelbestandes </t>
    </r>
    <r>
      <rPr>
        <vertAlign val="superscript"/>
        <sz val="10"/>
        <rFont val="Arial"/>
        <family val="2"/>
      </rPr>
      <t>6)</t>
    </r>
  </si>
  <si>
    <r>
      <rPr>
        <vertAlign val="superscript"/>
        <sz val="10"/>
        <rFont val="Arial"/>
        <family val="2"/>
      </rPr>
      <t>3)</t>
    </r>
    <r>
      <rPr>
        <sz val="10"/>
        <rFont val="Arial"/>
        <family val="2"/>
      </rPr>
      <t xml:space="preserve"> Nummer 10 des Finanzplans</t>
    </r>
  </si>
  <si>
    <r>
      <t xml:space="preserve">6. Die rechtsaufsichtliche Genehmigung wurde erteilt am </t>
    </r>
    <r>
      <rPr>
        <vertAlign val="superscript"/>
        <sz val="10"/>
        <rFont val="Arial"/>
        <family val="2"/>
      </rPr>
      <t>7)</t>
    </r>
    <r>
      <rPr>
        <sz val="12"/>
        <rFont val="Arial"/>
        <family val="2"/>
      </rPr>
      <t>:</t>
    </r>
  </si>
  <si>
    <t>1)</t>
  </si>
  <si>
    <t>Abschreibungen (+)/Zuschreibungen (-) auf Gegenstände des Anlagevermögens</t>
  </si>
  <si>
    <t>Gewinn (-)/Verlust (+) aus dem Abgang von Gegenständen des Anlagevermögens</t>
  </si>
  <si>
    <t>Sonstige zahlungsunwirksame Aufwendungen (+) und Erträge (-)</t>
  </si>
  <si>
    <t>Zunahme (+)/Abnahme (-) der Rückstellungen</t>
  </si>
  <si>
    <t xml:space="preserve">Zunahme (+)/Abnahme (-) der Verbindlichkeiten aus Lieferungen und Leistungen sowie anderer Passiva, die nicht der Investitions- oder Finanzierungstätigkeit zuzuordnen sind </t>
  </si>
  <si>
    <t xml:space="preserve">Zunahme (-)/Abnahme (+) der Vorräte, der Forderungen aus Lieferungen und Leistungen sowie anderer Aktiva, die nicht der Investitions- oder Finanzierungstätigkeit zuzuordnen sind </t>
  </si>
  <si>
    <r>
      <t>Betriebsbereich</t>
    </r>
    <r>
      <rPr>
        <b/>
        <sz val="14"/>
        <rFont val="Arial"/>
        <family val="2"/>
      </rPr>
      <t xml:space="preserve">               </t>
    </r>
  </si>
  <si>
    <t xml:space="preserve">Betriebsbereich </t>
  </si>
  <si>
    <t>Periodenergebnis (einschließlich Ergebnisan-teile von Minderheitsgesellschaftern) vor außerordentlichen Posten nach interner Leistungsverrechnung</t>
  </si>
  <si>
    <t>Übersicht über Leistungsbeziehungen zwischen den Betriebsbereichen</t>
  </si>
  <si>
    <t xml:space="preserve">Die Übersicht kann je nach Umfang des Betriebes bzw. der Anzahl der Bereiche in verbaler oder grafischer Form dargestellt werden. Auf die Pflichtausführungen im Vorbericht wird hingewiesen. Erfolgen dort umfängliche Ausführungen, kann auf eine seperate Darstellung hier verzichtet werden.
</t>
  </si>
  <si>
    <r>
      <rPr>
        <u val="single"/>
        <sz val="10"/>
        <rFont val="Arial"/>
        <family val="2"/>
      </rPr>
      <t>nachrichtlich:</t>
    </r>
    <r>
      <rPr>
        <sz val="10"/>
        <rFont val="Arial"/>
        <family val="2"/>
      </rPr>
      <t xml:space="preserve"> Gesamtbetrag der Kredite für Investitionen und Investitionsförderungsmaßnahmen im jeweiligen Jahr</t>
    </r>
  </si>
  <si>
    <t>24.</t>
  </si>
  <si>
    <t>Erträge aus Auflösungen von Son-derposten nach § 21 Abs. 4-6 EigVO</t>
  </si>
  <si>
    <t>Periodenergebnis (einschließlich Ergebnisanteile von Minderheitsgesellschaf-tern) vor außerordentlichen Posten nach interner Leistungsverrechnung</t>
  </si>
  <si>
    <t>Sonderposten</t>
  </si>
  <si>
    <t>Erträge aus Auflösungen von Sonderposten nach § 21 Abs. 4-6 EigVO</t>
  </si>
  <si>
    <t>(+/-) Wechselkurs- und bewertungsbedingte Änderungen des Finanzmittelbestands</t>
  </si>
  <si>
    <t>(-) Auszahlungen an die Gemeinde (Abführung aus Gewinnen oder Eigenkapital)</t>
  </si>
  <si>
    <t>(+) Einzahlungen aus Eigenkapitalzuführungen</t>
  </si>
  <si>
    <t>(-) Auszahlungen aus der Rückzahlung von Sonderposten zum Anlagevermögen</t>
  </si>
  <si>
    <t>(+) Einzahlungen aus Sonderposten zum Anlagevermögen</t>
  </si>
  <si>
    <t>(-) Auszahlungen aufgrund von Finanzmittelanlagen im Rahmen der kurzfristigen Finanzdisposition</t>
  </si>
  <si>
    <t>(+) Einzahlungen aufgrund von Finanzmittelanlagen im Rahmen der kurzfristigen Finanzdisposition</t>
  </si>
  <si>
    <t>(-) Auszahlungen für Investitionen in das Finanzanlagevermögen</t>
  </si>
  <si>
    <t>(+) Einzahlungen aus Abgängen von Gegenständen des Finanzanlagevermögens</t>
  </si>
  <si>
    <t>Ein- (+) und Auszahlungen (-) aus außerordentlichen Posten</t>
  </si>
  <si>
    <t>- davon für Umschuldungen</t>
  </si>
  <si>
    <r>
      <t xml:space="preserve">Behandlung des Jahresgewinns </t>
    </r>
    <r>
      <rPr>
        <b/>
        <vertAlign val="superscript"/>
        <sz val="11"/>
        <rFont val="Arial"/>
        <family val="2"/>
      </rPr>
      <t>1, 2)</t>
    </r>
  </si>
  <si>
    <r>
      <t xml:space="preserve">Behandlung des Jahresverlustes </t>
    </r>
    <r>
      <rPr>
        <b/>
        <vertAlign val="superscript"/>
        <sz val="11"/>
        <rFont val="Arial"/>
        <family val="2"/>
      </rPr>
      <t>1, 2)</t>
    </r>
  </si>
  <si>
    <t>(-) Auszahlungen aus der Tilgung von Anleihen und Investitionskrediten</t>
  </si>
  <si>
    <t>Sonstige</t>
  </si>
  <si>
    <t>mit einer Restlaufzeit bis zu einem Jahr</t>
  </si>
  <si>
    <r>
      <t>Erträge</t>
    </r>
    <r>
      <rPr>
        <sz val="10"/>
        <color indexed="10"/>
        <rFont val="Arial"/>
        <family val="2"/>
      </rPr>
      <t xml:space="preserve"> </t>
    </r>
    <r>
      <rPr>
        <sz val="10"/>
        <rFont val="Arial"/>
        <family val="2"/>
      </rPr>
      <t>aus Beteiligungen</t>
    </r>
  </si>
  <si>
    <r>
      <rPr>
        <vertAlign val="superscript"/>
        <sz val="10"/>
        <rFont val="Arial"/>
        <family val="2"/>
      </rPr>
      <t>7)</t>
    </r>
    <r>
      <rPr>
        <sz val="10"/>
        <rFont val="Arial"/>
        <family val="2"/>
      </rPr>
      <t xml:space="preserve"> nur, wenn Genehmigung erforderlich</t>
    </r>
  </si>
  <si>
    <t xml:space="preserve">Sonstige zahlungsunwirksame Aufwendungen (+) und Erträge (-) </t>
  </si>
  <si>
    <t xml:space="preserve">Zunahme (-)/Abnahme (+) der Vorräte, der Forde-rungen aus Lieferungen und Leistungen sowie anderer Aktiva, die nicht der Investitions- oder Finanzierungstätigkeit zuzuordnen sind </t>
  </si>
  <si>
    <t>(-) Auszahlungen an die Gemeinde (Abführungen aus Gewinnen oder Eigenkapital)</t>
  </si>
  <si>
    <t>Abschreibungen (+)/ Zuschreibungen (-) auf Gegenstände des Anlagevermögens</t>
  </si>
  <si>
    <t xml:space="preserve">Zunahme (-)/Abnahme (+) der Vorräte, der Forderungen aus Lieferungen und Leistungen sowie anderer Aktiva </t>
  </si>
  <si>
    <t xml:space="preserve">Zunahme (+)/Abnahme (-) der Verbindlichkeiten aus Lieferungen und Leistungen sowie anderer Passiva </t>
  </si>
  <si>
    <t>(-) Auszahlungen an die Gemeinde</t>
  </si>
  <si>
    <t>Vordrucke für den Jahresabschluss</t>
  </si>
  <si>
    <t>Investitionsübersicht</t>
  </si>
  <si>
    <t xml:space="preserve">11. </t>
  </si>
  <si>
    <t>Vordrucke für den Wirtschaftsplan</t>
  </si>
  <si>
    <t>Erträge aus anderen Wertpapieren und Ausleihungen des Finanzanlagevermö-gens</t>
  </si>
  <si>
    <t>(+) Finanzmittelbestand am Anfang der Periode</t>
  </si>
  <si>
    <t xml:space="preserve">(+) Einzahlungen aus Abgängen von Gegenständen des Sachanlagevermögens und des immateriellen Anlagevermögens </t>
  </si>
  <si>
    <t>(-) Auszahlungen für Investitionen in das Sachanlagevermögen und das immaterielle Anlagevermögen</t>
  </si>
  <si>
    <t>davon                                                                                               a) empfangene Ertragszuschüsse</t>
  </si>
  <si>
    <t>b) Beiträge und einmalige Entgelte Nutzungsberechtigter</t>
  </si>
  <si>
    <t>Zahlungswirksame Veränderung des Finanzmittelbestands
(Summe aus Ziffer 10, 19, 24)</t>
  </si>
  <si>
    <r>
      <rPr>
        <vertAlign val="superscript"/>
        <sz val="10"/>
        <rFont val="Arial"/>
        <family val="2"/>
      </rPr>
      <t>2</t>
    </r>
    <r>
      <rPr>
        <sz val="10"/>
        <rFont val="Arial"/>
        <family val="2"/>
      </rPr>
      <t xml:space="preserve"> Anzugeben ist die Höhe der tatsächlich eingegangenen Verplichtungsermächtigungen.</t>
    </r>
  </si>
  <si>
    <t>zum Anlagevermögen</t>
  </si>
  <si>
    <t>E</t>
  </si>
  <si>
    <t>vorgenommene Wertberichtigun-gen</t>
  </si>
  <si>
    <t xml:space="preserve">Summe Forderungen </t>
  </si>
  <si>
    <t>Verbindlichkeiten gegenüber der Gemeinde und deren Sondervermögen</t>
  </si>
  <si>
    <t>Verbindlichkeiten gegenüber Unternehmen, mit denen ein                   Beteiligungsverhältnis besteht</t>
  </si>
  <si>
    <t>Verbindlichkeiten gegenüber Unternehmen, mit denen ein Beteiligungsverhältnis besteht</t>
  </si>
  <si>
    <t>zum Ende des Vorjahres</t>
  </si>
  <si>
    <t>zum Ende des Wirtschafts-jahres</t>
  </si>
  <si>
    <t>2</t>
  </si>
  <si>
    <t>3</t>
  </si>
  <si>
    <t>Forderungen an die Gemeinde und deren Sondervermögen</t>
  </si>
  <si>
    <t>Forderungen gegen verbundene Unternehmen</t>
  </si>
  <si>
    <t>- davon</t>
  </si>
  <si>
    <t>a) öffentlich-rechtliche Forderungen</t>
  </si>
  <si>
    <t>b) privatrechtliche Forderungen</t>
  </si>
  <si>
    <t>Forderungen gegen die Gemeinde und deren Sondervermögen</t>
  </si>
  <si>
    <t>4</t>
  </si>
  <si>
    <t>5</t>
  </si>
  <si>
    <t>a) empfangene Ertragszuschüsse</t>
  </si>
  <si>
    <t>Allgemeine Rücklage</t>
  </si>
  <si>
    <t xml:space="preserve">     2. </t>
  </si>
  <si>
    <t xml:space="preserve">     1.</t>
  </si>
  <si>
    <t>Zweckgebundene Rücklage</t>
  </si>
  <si>
    <t>empfangene Ertragszuschüsse</t>
  </si>
  <si>
    <t>Beiträge und einmalige Entgelte Nutzungsberechtigter</t>
  </si>
  <si>
    <t>Rückstellungen für Pensionen und ähnliche Verpflichtungen</t>
  </si>
  <si>
    <t>Steuerrückstellungen</t>
  </si>
  <si>
    <t>Sonstige Rückstellungen</t>
  </si>
  <si>
    <t>Bauten auf fremden Grundstücken, die nicht zu Nummer 1 oder 2 gehören</t>
  </si>
  <si>
    <t xml:space="preserve">davon  </t>
  </si>
  <si>
    <t>Mittelzu-/Mittelabfluss aus laufender Geschäftstätigkeit</t>
  </si>
  <si>
    <t>Maßnahme   (mit Zuordnung zum Bereichsfinanzplan)</t>
  </si>
  <si>
    <t>Gesamt</t>
  </si>
  <si>
    <t>Ansatz des Wirtschaftsjahres</t>
  </si>
  <si>
    <t>Planungsdaten des Wirtschaftsfolgejahres</t>
  </si>
  <si>
    <t>Planungsdaten des zweiten Wirtschaftsfolgejahres</t>
  </si>
  <si>
    <t>Planungsdaten des dritten Wirtschaftsfolgejahres</t>
  </si>
  <si>
    <t>Planungsdaten der weiteren Wirtschaftsjahre bis zum Abschluß der Maßnahme</t>
  </si>
  <si>
    <t>Einzahlungen und Auszahlungen</t>
  </si>
  <si>
    <t>Einzahlungen aus Abgängen von Gegenständen des Sachanlagevermögens und des immateriellen Anlagevermögens</t>
  </si>
  <si>
    <t>Sonstige Investitionseinzahlungen</t>
  </si>
  <si>
    <t xml:space="preserve">Einzahlungen aus Sonderposten zum Anlagevermögen </t>
  </si>
  <si>
    <t>davon empfangene Ertragszuschüsse</t>
  </si>
  <si>
    <t>davon Beiträge und einmalige Entgelte Nutzungsberechtigter</t>
  </si>
  <si>
    <t>Einzahlungen aus Abgängen von Gegenständen des Finanzanlagevermögens</t>
  </si>
  <si>
    <t>Auszahlungen für Investitionen in das Sachanlagevermögen und das immaterielle Anlagevermögen</t>
  </si>
  <si>
    <t>Auszahlungen für Investitionen in das Finanzanlagevermögen</t>
  </si>
  <si>
    <t>Sonstige Investitionsauszahlungen</t>
  </si>
  <si>
    <t>Summe Einzahlungen</t>
  </si>
  <si>
    <t>Summe Auszahlungen</t>
  </si>
  <si>
    <t>Saldo der Ein- und Auszahlungen aus Investitionstätigkeit</t>
  </si>
  <si>
    <t>Seite &amp;[Seite] von &amp;[Seiten]</t>
  </si>
  <si>
    <t xml:space="preserve">in </t>
  </si>
  <si>
    <t>TEUR</t>
  </si>
  <si>
    <r>
      <rPr>
        <vertAlign val="superscript"/>
        <sz val="10"/>
        <rFont val="Arial"/>
        <family val="2"/>
      </rPr>
      <t>4)</t>
    </r>
    <r>
      <rPr>
        <sz val="10"/>
        <rFont val="Arial"/>
        <family val="2"/>
      </rPr>
      <t xml:space="preserve"> Nummer 19 des Finanzplans</t>
    </r>
  </si>
  <si>
    <r>
      <rPr>
        <vertAlign val="superscript"/>
        <sz val="10"/>
        <rFont val="Arial"/>
        <family val="2"/>
      </rPr>
      <t>5)</t>
    </r>
    <r>
      <rPr>
        <sz val="10"/>
        <rFont val="Arial"/>
        <family val="2"/>
      </rPr>
      <t xml:space="preserve"> Nummer 24 des Finanzplans</t>
    </r>
  </si>
  <si>
    <r>
      <rPr>
        <vertAlign val="superscript"/>
        <sz val="10"/>
        <rFont val="Arial"/>
        <family val="2"/>
      </rPr>
      <t>6)</t>
    </r>
    <r>
      <rPr>
        <sz val="10"/>
        <rFont val="Arial"/>
        <family val="2"/>
      </rPr>
      <t xml:space="preserve"> Nummer 25 des Finanzplans</t>
    </r>
  </si>
  <si>
    <t>Alle Währungsangaben sind mindestens in TEUR zu machen.</t>
  </si>
  <si>
    <r>
      <t>in TEUR</t>
    </r>
    <r>
      <rPr>
        <vertAlign val="superscript"/>
        <sz val="10"/>
        <rFont val="Arial"/>
        <family val="2"/>
      </rPr>
      <t xml:space="preserve">  </t>
    </r>
  </si>
  <si>
    <t>Auflösung (-)/Zuschreibungen (+) auf Sonderposten zum Anlagevermögen</t>
  </si>
  <si>
    <t>Auflösung (-)/ Zuschreibungen (+) auf Sonderposten zum Anlagevermögen</t>
  </si>
  <si>
    <t xml:space="preserve">(+) Einzahlungen aus der Aufnahme von Investitionskrediten und der Begebung von Anleihen </t>
  </si>
  <si>
    <t>(+) Einzahlungen aus der Aufnahme von Investitionskrediten und der Begebung von Anleihen</t>
  </si>
  <si>
    <t>davon Grundstücke</t>
  </si>
  <si>
    <t>davon Gebäude</t>
  </si>
  <si>
    <t>davon Maschinen</t>
  </si>
  <si>
    <t>davon Büro- und Geschäftsausstattung</t>
  </si>
  <si>
    <t>Bis zum Planjahr geleistete Auszahlungen</t>
  </si>
  <si>
    <t>Nachrichtlich</t>
  </si>
  <si>
    <t>veranschlagte VE</t>
  </si>
  <si>
    <r>
      <t>Vorjahre</t>
    </r>
    <r>
      <rPr>
        <b/>
        <vertAlign val="superscript"/>
        <sz val="10"/>
        <rFont val="Arial"/>
        <family val="2"/>
      </rPr>
      <t>2)</t>
    </r>
    <r>
      <rPr>
        <b/>
        <sz val="10"/>
        <rFont val="Arial"/>
        <family val="2"/>
      </rPr>
      <t xml:space="preserve"> und Planjahr</t>
    </r>
  </si>
  <si>
    <r>
      <t xml:space="preserve">mit Rücklagenanteil </t>
    </r>
    <r>
      <rPr>
        <vertAlign val="superscript"/>
        <sz val="10"/>
        <rFont val="Arial"/>
        <family val="2"/>
      </rPr>
      <t>3)</t>
    </r>
  </si>
  <si>
    <t xml:space="preserve">Umsatzerlöse </t>
  </si>
  <si>
    <t>a)  Aufwendungen für Roh-, Hilfs- und Betriebsstoffe und für bezogene Waren</t>
  </si>
  <si>
    <t xml:space="preserve">a)  Löhne und Gehälter </t>
  </si>
  <si>
    <t xml:space="preserve">und für Unterstützung </t>
  </si>
  <si>
    <t xml:space="preserve">davon aus verbundenen Unternehmen </t>
  </si>
  <si>
    <t xml:space="preserve">davon an verbundene Unternehmen </t>
  </si>
  <si>
    <t>I</t>
  </si>
  <si>
    <t>II</t>
  </si>
  <si>
    <t>III</t>
  </si>
  <si>
    <r>
      <t>Summe Sonderposten</t>
    </r>
    <r>
      <rPr>
        <b/>
        <vertAlign val="superscript"/>
        <sz val="10"/>
        <rFont val="Arial"/>
        <family val="2"/>
      </rPr>
      <t>3)</t>
    </r>
  </si>
  <si>
    <t>Korrespondierend zur Entwicklung des Anlagevermögens ist die Entwicklung der Sonderposten mit in die Anlagenübersicht aufzunehemn.</t>
  </si>
  <si>
    <t xml:space="preserve">Anteile an verbundenen Unternehmen </t>
  </si>
  <si>
    <t xml:space="preserve">Ausleihungen an verbundene Unternehmen </t>
  </si>
  <si>
    <t>davon durch Grundpfand-rechte oder ähnliche Rechte besichert</t>
  </si>
  <si>
    <r>
      <t>Verbindlichkeiten gegenüber verbundenen Unternehmen</t>
    </r>
    <r>
      <rPr>
        <vertAlign val="superscript"/>
        <sz val="10"/>
        <rFont val="Arial"/>
        <family val="2"/>
      </rPr>
      <t xml:space="preserve"> </t>
    </r>
  </si>
  <si>
    <t>der Gesamtbetrag der Kredite für Investitionen und Investitionsförderungsmaßnahmen auf</t>
  </si>
  <si>
    <t>Mit Zahlungswirksamkeit des Verlustausgleiches bzw. der Gewinnausschüttung ist eine Veranschlagung im Finanz-</t>
  </si>
  <si>
    <t>haushalt der Gemeinde im Folgejahr vorzunehmen.</t>
  </si>
  <si>
    <t>§ 11 Abs. 5 GemHVO Doppik: Bei Sondervermögen mit Sonderrechnungen sind die voraussichtlichen Jahresergeb-</t>
  </si>
  <si>
    <t>nisse in dem Ergebnishaushalt der Gemeinde zu veranschlagen.</t>
  </si>
  <si>
    <t>Boizenburg</t>
  </si>
  <si>
    <t>Boize-Kino GmbH</t>
  </si>
  <si>
    <t>Stadt Boizenburg</t>
  </si>
  <si>
    <t>Beschreibung der Maßnahme: Ersatzinvestitionen Bestuhlung Zuschauerraum, kleinere Ergänzungsinvestitionen Bistro</t>
  </si>
  <si>
    <t>Geschäftsführer</t>
  </si>
  <si>
    <t>Filmvorführer</t>
  </si>
  <si>
    <t>Bistroleiter</t>
  </si>
  <si>
    <t xml:space="preserve">4. Die Stellenübersicht weist  3 </t>
  </si>
  <si>
    <t>Verwaltungsvorschrift EigVO</t>
  </si>
  <si>
    <t xml:space="preserve">Plan/ Ist </t>
  </si>
  <si>
    <t xml:space="preserve"> </t>
  </si>
  <si>
    <t>eingegangen im Wirtschaftsjahr 2020</t>
  </si>
  <si>
    <t>eingegangen im Wirtschaftsjahr 2021</t>
  </si>
  <si>
    <t>Verbindlichkeitenübersicht 31.12.2017</t>
  </si>
  <si>
    <t>Bilanz für das Jahr 31.12.2018</t>
  </si>
  <si>
    <t>Gewinn- und Verlustrechung 2018</t>
  </si>
  <si>
    <t>Anlagenübersicht 31.12.2018</t>
  </si>
  <si>
    <t>Forderungsübersicht 31.12.2018</t>
  </si>
  <si>
    <t>eingegangen im Wirtschaftsjahr 2022</t>
  </si>
  <si>
    <t>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</si>
</sst>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_€"/>
    <numFmt numFmtId="165" formatCode="0.0"/>
    <numFmt numFmtId="166" formatCode="#,##0\ _€"/>
    <numFmt numFmtId="167" formatCode="0.00000000"/>
    <numFmt numFmtId="168" formatCode="0.000000000"/>
    <numFmt numFmtId="169" formatCode="0.0000000"/>
    <numFmt numFmtId="170" formatCode="0.000000"/>
    <numFmt numFmtId="171" formatCode="0.00000"/>
    <numFmt numFmtId="172" formatCode="0.0000"/>
    <numFmt numFmtId="173" formatCode="0.000"/>
  </numFmts>
  <fonts count="62">
    <font>
      <sz val="10"/>
      <name val="Arial"/>
      <family val="0"/>
    </font>
    <font>
      <sz val="10"/>
      <color indexed="8"/>
      <name val="Arial"/>
      <family val="2"/>
    </font>
    <font>
      <b/>
      <sz val="10"/>
      <name val="Arial"/>
      <family val="2"/>
    </font>
    <font>
      <b/>
      <sz val="14"/>
      <name val="Arial"/>
      <family val="2"/>
    </font>
    <font>
      <sz val="12"/>
      <name val="Arial"/>
      <family val="2"/>
    </font>
    <font>
      <sz val="8"/>
      <name val="Arial"/>
      <family val="2"/>
    </font>
    <font>
      <vertAlign val="superscript"/>
      <sz val="8"/>
      <name val="Arial"/>
      <family val="2"/>
    </font>
    <font>
      <vertAlign val="superscript"/>
      <sz val="10"/>
      <name val="Arial"/>
      <family val="2"/>
    </font>
    <font>
      <sz val="11"/>
      <name val="Arial"/>
      <family val="2"/>
    </font>
    <font>
      <b/>
      <sz val="11"/>
      <name val="Arial"/>
      <family val="2"/>
    </font>
    <font>
      <sz val="9"/>
      <name val="Arial"/>
      <family val="2"/>
    </font>
    <font>
      <b/>
      <sz val="9"/>
      <name val="Arial"/>
      <family val="2"/>
    </font>
    <font>
      <b/>
      <sz val="10"/>
      <color indexed="10"/>
      <name val="Arial"/>
      <family val="2"/>
    </font>
    <font>
      <vertAlign val="superscript"/>
      <sz val="9"/>
      <name val="Arial"/>
      <family val="2"/>
    </font>
    <font>
      <sz val="11"/>
      <color indexed="8"/>
      <name val="Arial"/>
      <family val="2"/>
    </font>
    <font>
      <sz val="9.5"/>
      <color indexed="8"/>
      <name val="Arial"/>
      <family val="2"/>
    </font>
    <font>
      <b/>
      <sz val="9.5"/>
      <name val="Arial"/>
      <family val="2"/>
    </font>
    <font>
      <b/>
      <sz val="9.5"/>
      <color indexed="8"/>
      <name val="Arial"/>
      <family val="2"/>
    </font>
    <font>
      <b/>
      <sz val="12"/>
      <name val="Arial"/>
      <family val="2"/>
    </font>
    <font>
      <i/>
      <sz val="10"/>
      <name val="Arial"/>
      <family val="2"/>
    </font>
    <font>
      <i/>
      <vertAlign val="superscript"/>
      <sz val="10"/>
      <name val="Arial"/>
      <family val="2"/>
    </font>
    <font>
      <b/>
      <sz val="10"/>
      <color indexed="8"/>
      <name val="Arial"/>
      <family val="2"/>
    </font>
    <font>
      <b/>
      <vertAlign val="superscript"/>
      <sz val="10"/>
      <name val="Arial"/>
      <family val="2"/>
    </font>
    <font>
      <b/>
      <i/>
      <sz val="10"/>
      <name val="Arial"/>
      <family val="2"/>
    </font>
    <font>
      <sz val="10"/>
      <color indexed="10"/>
      <name val="Arial"/>
      <family val="2"/>
    </font>
    <font>
      <sz val="9.5"/>
      <name val="Arial"/>
      <family val="2"/>
    </font>
    <font>
      <b/>
      <vertAlign val="superscript"/>
      <sz val="11"/>
      <name val="Arial"/>
      <family val="2"/>
    </font>
    <font>
      <u val="single"/>
      <sz val="10"/>
      <name val="Arial"/>
      <family val="2"/>
    </font>
    <font>
      <sz val="12"/>
      <color indexed="10"/>
      <name val="Arial"/>
      <family val="2"/>
    </font>
    <font>
      <u val="single"/>
      <sz val="10"/>
      <color indexed="12"/>
      <name val="Arial"/>
      <family val="0"/>
    </font>
    <font>
      <u val="single"/>
      <sz val="10"/>
      <color indexed="36"/>
      <name val="Arial"/>
      <family val="0"/>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3"/>
      <name val="Cambria"/>
      <family val="2"/>
    </font>
    <font>
      <b/>
      <sz val="15"/>
      <color indexed="63"/>
      <name val="Arial"/>
      <family val="2"/>
    </font>
    <font>
      <b/>
      <sz val="13"/>
      <color indexed="63"/>
      <name val="Arial"/>
      <family val="2"/>
    </font>
    <font>
      <b/>
      <sz val="11"/>
      <color indexed="63"/>
      <name val="Arial"/>
      <family val="2"/>
    </font>
    <font>
      <sz val="10"/>
      <color indexed="52"/>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9"/>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right/>
      <top/>
      <bottom style="medium"/>
    </border>
    <border>
      <left style="thin"/>
      <right style="thin"/>
      <top style="thin"/>
      <bottom style="thin"/>
    </border>
    <border>
      <left style="thin"/>
      <right style="thin"/>
      <top/>
      <bottom style="thin"/>
    </border>
    <border>
      <left style="thin"/>
      <right style="thin"/>
      <top/>
      <bottom style="dotted"/>
    </border>
    <border>
      <left/>
      <right style="thin"/>
      <top/>
      <bottom style="thin"/>
    </border>
    <border>
      <left/>
      <right style="thin"/>
      <top style="thin"/>
      <bottom style="thin"/>
    </border>
    <border>
      <left style="medium"/>
      <right style="medium"/>
      <top/>
      <bottom/>
    </border>
    <border>
      <left/>
      <right style="medium"/>
      <top/>
      <bottom/>
    </border>
    <border>
      <left/>
      <right style="medium"/>
      <top style="double"/>
      <bottom style="medium"/>
    </border>
    <border>
      <left style="medium"/>
      <right style="medium"/>
      <top style="double"/>
      <bottom style="medium"/>
    </border>
    <border>
      <left style="medium"/>
      <right/>
      <top/>
      <bottom/>
    </border>
    <border>
      <left style="thin"/>
      <right style="thin"/>
      <top style="medium"/>
      <bottom style="medium"/>
    </border>
    <border>
      <left/>
      <right/>
      <top/>
      <bottom style="thin"/>
    </border>
    <border>
      <left style="thin"/>
      <right style="thin"/>
      <top style="thin"/>
      <bottom/>
    </border>
    <border>
      <left style="thin"/>
      <right style="thin"/>
      <top style="medium"/>
      <bottom style="thin"/>
    </border>
    <border>
      <left/>
      <right/>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bottom style="medium"/>
    </border>
    <border>
      <left style="thin"/>
      <right style="medium"/>
      <top/>
      <bottom style="medium"/>
    </border>
    <border>
      <left style="thin"/>
      <right style="thin"/>
      <top/>
      <bottom/>
    </border>
    <border>
      <left style="thin"/>
      <right style="medium"/>
      <top/>
      <bottom style="thin"/>
    </border>
    <border>
      <left style="thin"/>
      <right/>
      <top style="thin"/>
      <bottom style="thin"/>
    </border>
    <border>
      <left style="thin"/>
      <right style="medium"/>
      <top/>
      <bottom/>
    </border>
    <border>
      <left style="thin"/>
      <right style="thin"/>
      <top/>
      <bottom style="dashed"/>
    </border>
    <border>
      <left style="medium"/>
      <right style="medium"/>
      <top style="medium"/>
      <bottom style="thin"/>
    </border>
    <border>
      <left/>
      <right style="medium"/>
      <top style="medium"/>
      <bottom style="thin"/>
    </border>
    <border>
      <left style="medium"/>
      <right style="thin"/>
      <top/>
      <bottom/>
    </border>
    <border>
      <left style="medium"/>
      <right/>
      <top/>
      <bottom style="medium"/>
    </border>
    <border>
      <left/>
      <right style="medium"/>
      <top/>
      <bottom style="medium"/>
    </border>
    <border>
      <left/>
      <right/>
      <top style="medium"/>
      <bottom style="medium"/>
    </border>
    <border>
      <left/>
      <right/>
      <top style="thin"/>
      <bottom/>
    </border>
    <border>
      <left style="medium"/>
      <right style="thin"/>
      <top style="medium"/>
      <bottom style="medium"/>
    </border>
    <border>
      <left style="thin"/>
      <right/>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bottom style="thin"/>
    </border>
    <border>
      <left style="medium"/>
      <right style="medium"/>
      <top style="thin"/>
      <bottom style="thin"/>
    </border>
    <border>
      <left style="medium"/>
      <right style="medium"/>
      <top/>
      <bottom style="thin"/>
    </border>
    <border>
      <left style="medium"/>
      <right style="medium"/>
      <top style="thin"/>
      <bottom style="medium"/>
    </border>
    <border>
      <left style="medium"/>
      <right style="medium"/>
      <top/>
      <bottom style="medium"/>
    </border>
    <border>
      <left style="medium"/>
      <right style="thin"/>
      <top/>
      <bottom style="medium"/>
    </border>
    <border>
      <left style="thin"/>
      <right/>
      <top/>
      <bottom style="medium"/>
    </border>
    <border>
      <left style="medium"/>
      <right style="thin"/>
      <top style="medium"/>
      <bottom/>
    </border>
    <border>
      <left style="thin"/>
      <right style="thin"/>
      <top style="medium"/>
      <bottom/>
    </border>
    <border>
      <left style="thin"/>
      <right/>
      <top style="medium"/>
      <bottom/>
    </border>
    <border>
      <left style="medium"/>
      <right style="medium"/>
      <top style="medium"/>
      <bottom style="medium"/>
    </border>
    <border>
      <left/>
      <right/>
      <top style="thin"/>
      <bottom style="medium"/>
    </border>
    <border diagonalUp="1" diagonalDown="1">
      <left style="medium"/>
      <right style="thin"/>
      <top style="medium"/>
      <bottom style="thin"/>
      <diagonal style="thin"/>
    </border>
    <border diagonalUp="1" diagonalDown="1">
      <left style="thin"/>
      <right style="thin"/>
      <top style="thin"/>
      <bottom style="thin"/>
      <diagonal style="thin"/>
    </border>
    <border diagonalUp="1" diagonalDown="1">
      <left style="thin"/>
      <right/>
      <top style="thin"/>
      <bottom style="medium"/>
      <diagonal style="thin"/>
    </border>
    <border>
      <left/>
      <right/>
      <top/>
      <bottom style="dotted"/>
    </border>
    <border>
      <left/>
      <right/>
      <top style="thin"/>
      <bottom style="dotted"/>
    </border>
    <border>
      <left/>
      <right/>
      <top style="dotted"/>
      <bottom style="dotted"/>
    </border>
    <border>
      <left/>
      <right style="medium"/>
      <top style="thin"/>
      <bottom style="medium"/>
    </border>
    <border>
      <left style="thin"/>
      <right style="medium"/>
      <top style="thin"/>
      <bottom style="medium"/>
    </border>
    <border>
      <left style="thin"/>
      <right style="medium"/>
      <top style="medium"/>
      <bottom style="medium"/>
    </border>
    <border>
      <left style="medium"/>
      <right style="thin"/>
      <top style="thin"/>
      <bottom/>
    </border>
    <border>
      <left style="medium"/>
      <right/>
      <top style="thin"/>
      <bottom style="thin"/>
    </border>
    <border>
      <left/>
      <right style="medium"/>
      <top style="thin"/>
      <bottom style="thin"/>
    </border>
    <border>
      <left style="thin"/>
      <right style="thin"/>
      <top style="dashed"/>
      <bottom style="medium"/>
    </border>
    <border>
      <left style="thin"/>
      <right style="medium"/>
      <top style="medium"/>
      <bottom/>
    </border>
    <border>
      <left style="thin"/>
      <right style="medium"/>
      <top style="dashed"/>
      <bottom style="medium"/>
    </border>
    <border>
      <left style="thin"/>
      <right style="medium"/>
      <top style="dotted"/>
      <bottom style="medium"/>
    </border>
    <border>
      <left style="thin"/>
      <right style="thin"/>
      <top style="dotted"/>
      <bottom style="medium"/>
    </border>
    <border>
      <left style="medium"/>
      <right/>
      <top/>
      <bottom style="thin"/>
    </border>
    <border>
      <left style="medium"/>
      <right/>
      <top style="medium"/>
      <bottom style="medium"/>
    </border>
    <border>
      <left/>
      <right style="thin"/>
      <top style="medium"/>
      <bottom style="medium"/>
    </border>
    <border>
      <left/>
      <right style="thin"/>
      <top style="thin"/>
      <bottom style="medium"/>
    </border>
    <border>
      <left style="medium"/>
      <right/>
      <top style="thin"/>
      <bottom style="medium"/>
    </border>
    <border>
      <left/>
      <right style="medium"/>
      <top style="medium"/>
      <bottom style="medium"/>
    </border>
    <border>
      <left/>
      <right style="thin"/>
      <top/>
      <bottom/>
    </border>
    <border>
      <left/>
      <right style="thin"/>
      <top style="thin"/>
      <bottom/>
    </border>
    <border>
      <left/>
      <right style="medium"/>
      <top style="thin"/>
      <bottom/>
    </border>
    <border>
      <left/>
      <right style="thin"/>
      <top style="medium"/>
      <bottom style="thin"/>
    </border>
    <border>
      <left style="thin"/>
      <right style="thin"/>
      <top>
        <color indexed="63"/>
      </top>
      <bottom style="double"/>
    </border>
    <border>
      <left style="thin"/>
      <right style="medium"/>
      <top/>
      <bottom style="dotted"/>
    </border>
    <border>
      <left style="thin"/>
      <right/>
      <top style="medium"/>
      <bottom style="medium"/>
    </border>
    <border>
      <left style="thin"/>
      <right/>
      <top style="thin"/>
      <bottom style="medium"/>
    </border>
    <border>
      <left style="medium"/>
      <right/>
      <top style="thin"/>
      <bottom/>
    </border>
    <border>
      <left/>
      <right style="medium"/>
      <top/>
      <bottom style="thin"/>
    </border>
    <border>
      <left/>
      <right/>
      <top/>
      <bottom style="double"/>
    </border>
    <border>
      <left/>
      <right style="thin"/>
      <top/>
      <bottom style="mediu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664">
    <xf numFmtId="0" fontId="0" fillId="0" borderId="0" xfId="0" applyAlignment="1">
      <alignment/>
    </xf>
    <xf numFmtId="0" fontId="3" fillId="0" borderId="0" xfId="0" applyFont="1" applyAlignment="1">
      <alignment/>
    </xf>
    <xf numFmtId="0" fontId="0" fillId="0" borderId="0" xfId="0" applyAlignment="1">
      <alignment horizontal="right"/>
    </xf>
    <xf numFmtId="0" fontId="0" fillId="0" borderId="0" xfId="0" applyFont="1" applyAlignment="1">
      <alignment horizontal="center"/>
    </xf>
    <xf numFmtId="0" fontId="0" fillId="0"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right" vertical="top"/>
    </xf>
    <xf numFmtId="0" fontId="0" fillId="0" borderId="13" xfId="0" applyBorder="1" applyAlignment="1">
      <alignment/>
    </xf>
    <xf numFmtId="0" fontId="5" fillId="0" borderId="0" xfId="0" applyFont="1" applyAlignment="1">
      <alignment vertical="top"/>
    </xf>
    <xf numFmtId="0" fontId="4" fillId="0" borderId="0" xfId="0" applyFont="1" applyAlignment="1">
      <alignment/>
    </xf>
    <xf numFmtId="0" fontId="4" fillId="0" borderId="0" xfId="0" applyFont="1" applyAlignment="1">
      <alignment horizontal="left"/>
    </xf>
    <xf numFmtId="0" fontId="0" fillId="0" borderId="0" xfId="0" applyFont="1" applyAlignment="1">
      <alignment/>
    </xf>
    <xf numFmtId="0" fontId="0" fillId="0" borderId="0" xfId="0" applyAlignment="1">
      <alignment vertical="top"/>
    </xf>
    <xf numFmtId="0" fontId="2" fillId="0" borderId="0" xfId="0" applyFont="1" applyAlignment="1">
      <alignment horizontal="right"/>
    </xf>
    <xf numFmtId="0" fontId="0" fillId="0" borderId="14" xfId="0" applyFont="1" applyBorder="1" applyAlignment="1">
      <alignment vertical="top" wrapText="1"/>
    </xf>
    <xf numFmtId="0" fontId="0" fillId="0" borderId="14" xfId="0" applyBorder="1" applyAlignment="1">
      <alignment/>
    </xf>
    <xf numFmtId="0" fontId="0" fillId="0" borderId="14" xfId="0" applyFont="1" applyBorder="1" applyAlignment="1">
      <alignment horizontal="justify" vertical="top" wrapText="1"/>
    </xf>
    <xf numFmtId="0" fontId="0" fillId="0" borderId="0" xfId="0" applyBorder="1" applyAlignment="1">
      <alignment/>
    </xf>
    <xf numFmtId="0" fontId="0" fillId="0" borderId="15" xfId="0" applyBorder="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vertical="top"/>
    </xf>
    <xf numFmtId="0" fontId="0" fillId="33" borderId="16" xfId="0" applyFill="1" applyBorder="1" applyAlignment="1">
      <alignment horizontal="center"/>
    </xf>
    <xf numFmtId="0" fontId="9" fillId="0" borderId="0" xfId="0" applyFont="1" applyBorder="1" applyAlignment="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10" fillId="0" borderId="0" xfId="0" applyFont="1" applyAlignment="1">
      <alignment/>
    </xf>
    <xf numFmtId="0" fontId="13" fillId="0" borderId="0" xfId="0" applyFont="1" applyAlignment="1">
      <alignment vertical="top"/>
    </xf>
    <xf numFmtId="0" fontId="15" fillId="0" borderId="0" xfId="0" applyFont="1" applyAlignment="1">
      <alignment horizontal="justify"/>
    </xf>
    <xf numFmtId="0" fontId="15" fillId="0" borderId="0" xfId="0" applyFont="1" applyAlignment="1">
      <alignment horizontal="left"/>
    </xf>
    <xf numFmtId="0" fontId="15" fillId="0" borderId="14" xfId="0" applyFont="1" applyBorder="1" applyAlignment="1">
      <alignment horizontal="left" vertical="top" wrapText="1"/>
    </xf>
    <xf numFmtId="0" fontId="3" fillId="0" borderId="0" xfId="0" applyFont="1" applyAlignment="1">
      <alignment vertical="top"/>
    </xf>
    <xf numFmtId="0" fontId="0" fillId="0" borderId="0" xfId="0" applyAlignment="1">
      <alignment wrapText="1"/>
    </xf>
    <xf numFmtId="0" fontId="0" fillId="0" borderId="0" xfId="0" applyFont="1" applyAlignment="1">
      <alignment/>
    </xf>
    <xf numFmtId="0" fontId="2" fillId="0" borderId="0" xfId="0" applyFont="1" applyAlignment="1">
      <alignment/>
    </xf>
    <xf numFmtId="0" fontId="5" fillId="0" borderId="0" xfId="0" applyFont="1" applyAlignment="1">
      <alignment/>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vertical="top" wrapText="1"/>
    </xf>
    <xf numFmtId="0" fontId="6" fillId="0" borderId="0" xfId="0" applyFont="1" applyAlignment="1">
      <alignment/>
    </xf>
    <xf numFmtId="0" fontId="0" fillId="0" borderId="10" xfId="0" applyFont="1" applyBorder="1" applyAlignment="1">
      <alignment/>
    </xf>
    <xf numFmtId="0" fontId="10" fillId="0" borderId="22" xfId="0" applyFont="1" applyBorder="1" applyAlignment="1">
      <alignment vertical="top" wrapText="1"/>
    </xf>
    <xf numFmtId="0" fontId="0" fillId="0" borderId="23" xfId="0" applyBorder="1" applyAlignment="1">
      <alignment/>
    </xf>
    <xf numFmtId="0" fontId="3" fillId="0" borderId="23"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Alignment="1">
      <alignment horizontal="center" vertical="center" wrapText="1"/>
    </xf>
    <xf numFmtId="0" fontId="2" fillId="0" borderId="24" xfId="0" applyFont="1" applyBorder="1" applyAlignment="1">
      <alignment/>
    </xf>
    <xf numFmtId="0" fontId="0" fillId="0" borderId="25" xfId="0" applyBorder="1" applyAlignment="1">
      <alignment/>
    </xf>
    <xf numFmtId="0" fontId="7" fillId="0" borderId="0" xfId="0" applyFont="1" applyFill="1" applyAlignment="1">
      <alignment vertical="center"/>
    </xf>
    <xf numFmtId="0" fontId="0" fillId="0" borderId="0" xfId="0" applyFont="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26" xfId="0" applyFont="1" applyBorder="1" applyAlignment="1">
      <alignment horizontal="center" vertical="center" wrapText="1"/>
    </xf>
    <xf numFmtId="0" fontId="0" fillId="0" borderId="0" xfId="0" applyFont="1" applyFill="1" applyAlignment="1">
      <alignment vertical="center"/>
    </xf>
    <xf numFmtId="0" fontId="0" fillId="0" borderId="23" xfId="0" applyBorder="1" applyAlignment="1">
      <alignment vertical="center" wrapText="1"/>
    </xf>
    <xf numFmtId="0" fontId="0" fillId="0" borderId="27" xfId="0" applyBorder="1" applyAlignment="1">
      <alignment/>
    </xf>
    <xf numFmtId="0" fontId="0" fillId="0" borderId="14" xfId="0" applyFont="1" applyBorder="1" applyAlignment="1">
      <alignment/>
    </xf>
    <xf numFmtId="0" fontId="0" fillId="0" borderId="27" xfId="0" applyFont="1" applyBorder="1" applyAlignment="1">
      <alignment wrapText="1"/>
    </xf>
    <xf numFmtId="0" fontId="0" fillId="0" borderId="14" xfId="0" applyFont="1" applyBorder="1" applyAlignment="1">
      <alignment vertical="top"/>
    </xf>
    <xf numFmtId="0" fontId="0" fillId="0" borderId="0" xfId="0" applyAlignment="1">
      <alignment horizontal="center"/>
    </xf>
    <xf numFmtId="0" fontId="18" fillId="0" borderId="0" xfId="0" applyFont="1" applyAlignment="1">
      <alignment/>
    </xf>
    <xf numFmtId="0" fontId="0" fillId="0" borderId="14" xfId="0" applyFont="1" applyBorder="1" applyAlignment="1">
      <alignment wrapText="1"/>
    </xf>
    <xf numFmtId="0" fontId="0" fillId="0" borderId="14" xfId="0" applyFont="1" applyBorder="1" applyAlignment="1">
      <alignment horizontal="left" wrapText="1"/>
    </xf>
    <xf numFmtId="0" fontId="0" fillId="0" borderId="26" xfId="0" applyFont="1" applyBorder="1" applyAlignment="1">
      <alignment/>
    </xf>
    <xf numFmtId="0" fontId="0" fillId="0" borderId="26" xfId="0" applyFont="1" applyBorder="1" applyAlignment="1">
      <alignment wrapText="1"/>
    </xf>
    <xf numFmtId="0" fontId="0" fillId="0" borderId="0" xfId="0" applyFont="1" applyAlignment="1">
      <alignment wrapText="1"/>
    </xf>
    <xf numFmtId="0" fontId="0" fillId="0" borderId="28" xfId="0" applyFont="1" applyBorder="1" applyAlignment="1">
      <alignment wrapText="1"/>
    </xf>
    <xf numFmtId="0" fontId="10" fillId="0" borderId="0" xfId="0" applyFont="1" applyAlignment="1">
      <alignment horizontal="center" vertical="top" wrapText="1"/>
    </xf>
    <xf numFmtId="0" fontId="10"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11" xfId="0" applyFont="1" applyBorder="1" applyAlignment="1">
      <alignment horizontal="left" indent="1"/>
    </xf>
    <xf numFmtId="0" fontId="0" fillId="0" borderId="12" xfId="0" applyFont="1" applyBorder="1" applyAlignment="1">
      <alignment wrapText="1"/>
    </xf>
    <xf numFmtId="0" fontId="0" fillId="0" borderId="14" xfId="0" applyFont="1" applyBorder="1" applyAlignment="1">
      <alignment horizontal="center" vertical="center" wrapText="1"/>
    </xf>
    <xf numFmtId="49" fontId="2" fillId="0" borderId="29" xfId="0" applyNumberFormat="1" applyFont="1" applyBorder="1" applyAlignment="1">
      <alignment vertical="top"/>
    </xf>
    <xf numFmtId="0" fontId="2" fillId="0" borderId="27" xfId="0" applyFont="1" applyBorder="1" applyAlignment="1">
      <alignment vertical="top" wrapText="1"/>
    </xf>
    <xf numFmtId="0" fontId="0" fillId="0" borderId="27" xfId="0" applyFont="1" applyBorder="1" applyAlignment="1">
      <alignment vertical="top"/>
    </xf>
    <xf numFmtId="0" fontId="0" fillId="0" borderId="30" xfId="0" applyFont="1" applyBorder="1" applyAlignment="1">
      <alignment vertical="top"/>
    </xf>
    <xf numFmtId="0" fontId="0" fillId="0" borderId="31"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19" fillId="34" borderId="14" xfId="0" applyFont="1" applyFill="1" applyBorder="1" applyAlignment="1">
      <alignment horizontal="center" vertical="center" wrapText="1"/>
    </xf>
    <xf numFmtId="0" fontId="7" fillId="0" borderId="0" xfId="0" applyFont="1" applyBorder="1" applyAlignment="1">
      <alignment horizontal="right"/>
    </xf>
    <xf numFmtId="0" fontId="0" fillId="0" borderId="34" xfId="0" applyFont="1" applyBorder="1" applyAlignment="1">
      <alignment horizontal="center" vertical="center" wrapText="1"/>
    </xf>
    <xf numFmtId="0" fontId="0" fillId="0" borderId="0" xfId="0" applyAlignment="1">
      <alignment horizontal="left"/>
    </xf>
    <xf numFmtId="0" fontId="0" fillId="0" borderId="1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left" vertical="top" wrapText="1"/>
    </xf>
    <xf numFmtId="0" fontId="2" fillId="0" borderId="24" xfId="0" applyFont="1" applyBorder="1" applyAlignment="1">
      <alignment horizontal="left" vertical="top" wrapText="1"/>
    </xf>
    <xf numFmtId="0" fontId="0" fillId="0" borderId="14" xfId="0" applyFont="1" applyBorder="1" applyAlignment="1">
      <alignment horizontal="left" vertical="top" wrapText="1"/>
    </xf>
    <xf numFmtId="0" fontId="0" fillId="0" borderId="14" xfId="0" applyBorder="1" applyAlignment="1">
      <alignment horizontal="left" vertical="top"/>
    </xf>
    <xf numFmtId="0" fontId="0" fillId="0" borderId="36" xfId="0" applyBorder="1" applyAlignment="1">
      <alignment horizontal="left" vertical="top"/>
    </xf>
    <xf numFmtId="0" fontId="19" fillId="34" borderId="37" xfId="0" applyFont="1" applyFill="1" applyBorder="1" applyAlignment="1">
      <alignment horizontal="center" vertical="center" wrapText="1"/>
    </xf>
    <xf numFmtId="0" fontId="19" fillId="34" borderId="34" xfId="0" applyFont="1" applyFill="1" applyBorder="1" applyAlignment="1">
      <alignment horizontal="center" vertical="center" wrapText="1"/>
    </xf>
    <xf numFmtId="0" fontId="19" fillId="34" borderId="0" xfId="0" applyFont="1" applyFill="1" applyAlignment="1">
      <alignment horizontal="center" vertical="center" wrapText="1"/>
    </xf>
    <xf numFmtId="0" fontId="0" fillId="0" borderId="10" xfId="0" applyFont="1" applyBorder="1" applyAlignment="1">
      <alignment horizontal="left"/>
    </xf>
    <xf numFmtId="0" fontId="4" fillId="0" borderId="0" xfId="0" applyFont="1" applyAlignment="1">
      <alignment vertical="center"/>
    </xf>
    <xf numFmtId="0" fontId="4" fillId="0" borderId="0" xfId="0" applyFont="1" applyAlignment="1">
      <alignment horizontal="left" readingOrder="1"/>
    </xf>
    <xf numFmtId="0" fontId="4" fillId="0" borderId="0" xfId="0" applyFont="1" applyAlignment="1">
      <alignment horizontal="left" vertical="center" readingOrder="1"/>
    </xf>
    <xf numFmtId="49" fontId="0" fillId="0" borderId="0" xfId="0" applyNumberFormat="1" applyFont="1" applyAlignment="1">
      <alignment/>
    </xf>
    <xf numFmtId="0" fontId="15" fillId="0" borderId="0" xfId="0" applyFont="1" applyBorder="1" applyAlignment="1">
      <alignment horizontal="justify" vertical="top" wrapText="1"/>
    </xf>
    <xf numFmtId="0" fontId="17" fillId="0" borderId="0" xfId="0" applyFont="1" applyBorder="1" applyAlignment="1">
      <alignment horizontal="left" vertical="top" wrapText="1"/>
    </xf>
    <xf numFmtId="0" fontId="0" fillId="0" borderId="0" xfId="0" applyFill="1" applyBorder="1" applyAlignment="1">
      <alignment/>
    </xf>
    <xf numFmtId="0" fontId="2" fillId="33" borderId="38" xfId="0" applyFont="1" applyFill="1" applyBorder="1" applyAlignment="1">
      <alignment horizontal="center"/>
    </xf>
    <xf numFmtId="0" fontId="1" fillId="0" borderId="14" xfId="0" applyFont="1" applyBorder="1" applyAlignment="1">
      <alignment horizontal="left" vertical="top" wrapText="1"/>
    </xf>
    <xf numFmtId="0" fontId="1" fillId="0" borderId="0" xfId="0" applyFont="1" applyAlignment="1">
      <alignment horizontal="left"/>
    </xf>
    <xf numFmtId="0" fontId="2" fillId="33" borderId="39" xfId="0" applyFont="1" applyFill="1" applyBorder="1" applyAlignment="1">
      <alignment horizontal="center" vertical="top" wrapText="1"/>
    </xf>
    <xf numFmtId="0" fontId="2" fillId="33" borderId="40" xfId="0" applyFont="1" applyFill="1" applyBorder="1" applyAlignment="1">
      <alignment horizontal="center" vertical="top" wrapText="1"/>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3" fillId="0" borderId="0" xfId="0" applyNumberFormat="1" applyFont="1" applyFill="1" applyBorder="1" applyAlignment="1" applyProtection="1">
      <alignment vertical="center" wrapText="1"/>
      <protection locked="0"/>
    </xf>
    <xf numFmtId="0" fontId="5" fillId="0" borderId="0" xfId="0" applyNumberFormat="1" applyFont="1" applyBorder="1" applyAlignment="1" applyProtection="1">
      <alignment vertical="top" wrapText="1"/>
      <protection locked="0"/>
    </xf>
    <xf numFmtId="49" fontId="0" fillId="0" borderId="41" xfId="0" applyNumberFormat="1" applyFont="1" applyBorder="1" applyAlignment="1">
      <alignment horizontal="left" vertical="top"/>
    </xf>
    <xf numFmtId="0" fontId="0" fillId="0" borderId="26" xfId="0" applyFont="1" applyBorder="1" applyAlignment="1">
      <alignment horizontal="left" vertical="top" wrapText="1"/>
    </xf>
    <xf numFmtId="0" fontId="2" fillId="0" borderId="24" xfId="0" applyFont="1" applyBorder="1" applyAlignment="1">
      <alignment horizontal="left" vertical="center" wrapText="1"/>
    </xf>
    <xf numFmtId="0" fontId="3" fillId="0" borderId="42" xfId="0" applyFont="1" applyFill="1" applyBorder="1" applyAlignment="1">
      <alignment vertical="center" wrapText="1"/>
    </xf>
    <xf numFmtId="0" fontId="3" fillId="0" borderId="43" xfId="0" applyFont="1" applyFill="1" applyBorder="1" applyAlignment="1">
      <alignment vertical="center" wrapText="1"/>
    </xf>
    <xf numFmtId="0" fontId="4" fillId="0" borderId="44" xfId="0" applyNumberFormat="1" applyFont="1" applyFill="1" applyBorder="1" applyAlignment="1">
      <alignment/>
    </xf>
    <xf numFmtId="0" fontId="4" fillId="0" borderId="13" xfId="0" applyFont="1" applyFill="1" applyBorder="1" applyAlignment="1">
      <alignment/>
    </xf>
    <xf numFmtId="0" fontId="0" fillId="0" borderId="14" xfId="0" applyFill="1" applyBorder="1" applyAlignment="1">
      <alignment/>
    </xf>
    <xf numFmtId="41" fontId="0" fillId="0" borderId="14" xfId="0" applyNumberFormat="1" applyFill="1" applyBorder="1" applyAlignment="1">
      <alignment/>
    </xf>
    <xf numFmtId="0" fontId="0" fillId="0" borderId="26" xfId="0" applyFont="1" applyBorder="1" applyAlignment="1">
      <alignment horizontal="center"/>
    </xf>
    <xf numFmtId="0" fontId="2" fillId="33" borderId="45" xfId="0" applyFont="1" applyFill="1" applyBorder="1" applyAlignment="1">
      <alignment horizontal="center" vertical="center" wrapText="1"/>
    </xf>
    <xf numFmtId="0" fontId="7" fillId="0" borderId="0" xfId="0" applyFont="1" applyAlignment="1">
      <alignment/>
    </xf>
    <xf numFmtId="49" fontId="0" fillId="0" borderId="10" xfId="0" applyNumberFormat="1" applyFont="1" applyBorder="1" applyAlignment="1">
      <alignment horizontal="left" vertical="top"/>
    </xf>
    <xf numFmtId="49" fontId="3" fillId="0" borderId="0" xfId="0" applyNumberFormat="1" applyFont="1" applyFill="1" applyBorder="1" applyAlignment="1">
      <alignment horizontal="left" vertical="top" wrapText="1"/>
    </xf>
    <xf numFmtId="49" fontId="0" fillId="0" borderId="0" xfId="0" applyNumberFormat="1" applyAlignment="1">
      <alignment horizontal="left" vertical="top"/>
    </xf>
    <xf numFmtId="49" fontId="0" fillId="0" borderId="46" xfId="0" applyNumberFormat="1" applyFont="1" applyBorder="1" applyAlignment="1">
      <alignment horizontal="left" vertical="top"/>
    </xf>
    <xf numFmtId="49" fontId="0" fillId="0" borderId="0" xfId="0" applyNumberFormat="1" applyFont="1" applyAlignment="1">
      <alignment horizontal="left" vertical="top"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14" xfId="0" applyFont="1" applyBorder="1" applyAlignment="1">
      <alignment horizontal="left" wrapText="1" indent="1"/>
    </xf>
    <xf numFmtId="0" fontId="7" fillId="0" borderId="0" xfId="0" applyFont="1" applyAlignment="1">
      <alignment horizontal="right"/>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27"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0" fillId="0" borderId="36"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2" fillId="0" borderId="39" xfId="0" applyFont="1" applyBorder="1" applyAlignment="1">
      <alignment/>
    </xf>
    <xf numFmtId="0" fontId="2" fillId="0" borderId="56" xfId="0" applyFont="1" applyBorder="1" applyAlignment="1">
      <alignment/>
    </xf>
    <xf numFmtId="0" fontId="2" fillId="0" borderId="55" xfId="0" applyFont="1" applyBorder="1" applyAlignment="1">
      <alignment/>
    </xf>
    <xf numFmtId="0" fontId="2" fillId="0" borderId="57" xfId="0" applyFont="1" applyBorder="1" applyAlignment="1">
      <alignment/>
    </xf>
    <xf numFmtId="0" fontId="2" fillId="0" borderId="58" xfId="0" applyFont="1" applyBorder="1" applyAlignment="1">
      <alignment/>
    </xf>
    <xf numFmtId="0" fontId="0" fillId="0" borderId="59" xfId="0" applyBorder="1" applyAlignment="1" applyProtection="1">
      <alignment/>
      <protection locked="0"/>
    </xf>
    <xf numFmtId="0" fontId="0" fillId="0" borderId="32" xfId="0" applyBorder="1" applyAlignment="1" applyProtection="1">
      <alignment/>
      <protection locked="0"/>
    </xf>
    <xf numFmtId="0" fontId="0" fillId="0" borderId="60" xfId="0" applyBorder="1" applyAlignment="1" applyProtection="1">
      <alignment/>
      <protection locked="0"/>
    </xf>
    <xf numFmtId="0" fontId="0" fillId="0" borderId="58" xfId="0" applyBorder="1" applyAlignment="1">
      <alignment/>
    </xf>
    <xf numFmtId="0" fontId="0" fillId="0" borderId="52" xfId="0" applyBorder="1" applyAlignment="1">
      <alignment/>
    </xf>
    <xf numFmtId="0" fontId="2" fillId="33" borderId="61" xfId="0" applyFont="1" applyFill="1" applyBorder="1" applyAlignment="1">
      <alignment horizontal="center" wrapText="1"/>
    </xf>
    <xf numFmtId="0" fontId="2" fillId="33" borderId="62" xfId="0" applyFont="1" applyFill="1" applyBorder="1" applyAlignment="1">
      <alignment horizontal="center" wrapText="1"/>
    </xf>
    <xf numFmtId="0" fontId="2" fillId="33" borderId="63" xfId="0" applyFont="1" applyFill="1" applyBorder="1" applyAlignment="1">
      <alignment horizontal="center" wrapText="1"/>
    </xf>
    <xf numFmtId="0" fontId="2" fillId="33" borderId="64" xfId="0" applyFont="1" applyFill="1" applyBorder="1" applyAlignment="1">
      <alignment horizontal="center" vertical="center" wrapText="1"/>
    </xf>
    <xf numFmtId="0" fontId="28"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34" xfId="0" applyBorder="1" applyAlignment="1">
      <alignment/>
    </xf>
    <xf numFmtId="0" fontId="8" fillId="0" borderId="0" xfId="0" applyFont="1" applyAlignment="1">
      <alignment/>
    </xf>
    <xf numFmtId="0" fontId="0" fillId="0" borderId="65" xfId="0" applyFont="1" applyBorder="1" applyAlignment="1">
      <alignment horizontal="center" vertical="center" wrapText="1"/>
    </xf>
    <xf numFmtId="0" fontId="0" fillId="0" borderId="0" xfId="0" applyFont="1" applyAlignment="1">
      <alignment horizontal="right" vertical="top"/>
    </xf>
    <xf numFmtId="0" fontId="7" fillId="0" borderId="0" xfId="0" applyFont="1" applyAlignment="1">
      <alignment horizontal="right" vertical="top"/>
    </xf>
    <xf numFmtId="0" fontId="1" fillId="0" borderId="0" xfId="0" applyFont="1" applyAlignment="1">
      <alignment horizontal="left"/>
    </xf>
    <xf numFmtId="0" fontId="0" fillId="35" borderId="14" xfId="0" applyFill="1" applyBorder="1" applyAlignment="1">
      <alignment/>
    </xf>
    <xf numFmtId="0" fontId="0" fillId="35" borderId="66" xfId="0" applyNumberFormat="1" applyFill="1" applyBorder="1" applyAlignment="1">
      <alignment horizontal="center"/>
    </xf>
    <xf numFmtId="0" fontId="0" fillId="35" borderId="67" xfId="0" applyNumberFormat="1" applyFill="1" applyBorder="1" applyAlignment="1">
      <alignment horizontal="center"/>
    </xf>
    <xf numFmtId="0" fontId="0" fillId="35" borderId="68" xfId="0" applyNumberFormat="1" applyFill="1" applyBorder="1" applyAlignment="1">
      <alignment horizontal="center"/>
    </xf>
    <xf numFmtId="0" fontId="0" fillId="35" borderId="34" xfId="0" applyFill="1" applyBorder="1" applyAlignment="1">
      <alignment/>
    </xf>
    <xf numFmtId="0" fontId="5" fillId="0" borderId="69" xfId="0" applyFont="1" applyBorder="1" applyAlignment="1">
      <alignment vertical="top" wrapText="1"/>
    </xf>
    <xf numFmtId="0" fontId="5" fillId="0" borderId="70" xfId="0" applyFont="1" applyBorder="1" applyAlignment="1">
      <alignment vertical="top" wrapText="1"/>
    </xf>
    <xf numFmtId="0" fontId="5" fillId="0" borderId="71" xfId="0" applyFont="1" applyBorder="1" applyAlignment="1">
      <alignment vertical="top" wrapText="1"/>
    </xf>
    <xf numFmtId="0" fontId="15" fillId="0" borderId="14" xfId="0" applyFont="1" applyFill="1" applyBorder="1" applyAlignment="1">
      <alignment horizontal="left" vertical="top" wrapText="1"/>
    </xf>
    <xf numFmtId="0" fontId="25" fillId="0" borderId="14" xfId="0" applyFont="1" applyFill="1" applyBorder="1" applyAlignment="1">
      <alignment horizontal="left" vertical="top" wrapText="1"/>
    </xf>
    <xf numFmtId="0" fontId="0" fillId="0" borderId="36" xfId="0" applyFont="1" applyBorder="1" applyAlignment="1">
      <alignment wrapText="1"/>
    </xf>
    <xf numFmtId="0" fontId="4" fillId="0" borderId="0" xfId="0" applyFont="1" applyAlignment="1">
      <alignment wrapText="1"/>
    </xf>
    <xf numFmtId="0" fontId="18" fillId="0" borderId="0" xfId="0" applyFont="1" applyAlignment="1">
      <alignment horizontal="left" readingOrder="1"/>
    </xf>
    <xf numFmtId="0" fontId="0" fillId="35" borderId="14" xfId="0" applyFont="1" applyFill="1" applyBorder="1" applyAlignment="1">
      <alignment/>
    </xf>
    <xf numFmtId="0" fontId="0" fillId="0" borderId="3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26" xfId="0" applyFont="1" applyBorder="1" applyAlignment="1">
      <alignment vertical="top"/>
    </xf>
    <xf numFmtId="49" fontId="2" fillId="0" borderId="46" xfId="0" applyNumberFormat="1" applyFont="1" applyBorder="1" applyAlignment="1">
      <alignment horizontal="left" vertical="center"/>
    </xf>
    <xf numFmtId="0" fontId="0" fillId="0" borderId="26" xfId="0" applyBorder="1" applyAlignment="1">
      <alignment horizontal="left" vertical="top"/>
    </xf>
    <xf numFmtId="0" fontId="0" fillId="0" borderId="48" xfId="0" applyBorder="1" applyAlignment="1">
      <alignment horizontal="left" vertical="top"/>
    </xf>
    <xf numFmtId="0" fontId="0" fillId="0" borderId="50" xfId="0" applyFont="1" applyBorder="1" applyAlignment="1">
      <alignment horizontal="left"/>
    </xf>
    <xf numFmtId="0" fontId="0" fillId="0" borderId="50" xfId="0" applyFont="1" applyBorder="1" applyAlignment="1">
      <alignment horizontal="left" vertical="top"/>
    </xf>
    <xf numFmtId="0" fontId="0" fillId="0" borderId="73" xfId="0" applyFont="1" applyBorder="1" applyAlignment="1">
      <alignment horizontal="left" vertical="top" wrapText="1"/>
    </xf>
    <xf numFmtId="0" fontId="2" fillId="0" borderId="74" xfId="0" applyFont="1" applyBorder="1" applyAlignment="1">
      <alignment horizontal="left" vertical="top" wrapText="1"/>
    </xf>
    <xf numFmtId="0" fontId="0" fillId="0" borderId="32" xfId="0" applyFont="1" applyBorder="1" applyAlignment="1">
      <alignment horizontal="center" vertical="center" wrapText="1"/>
    </xf>
    <xf numFmtId="0" fontId="0" fillId="0" borderId="52" xfId="0" applyFont="1" applyBorder="1" applyAlignment="1">
      <alignment vertical="top"/>
    </xf>
    <xf numFmtId="0" fontId="0" fillId="0" borderId="61" xfId="0" applyFont="1" applyBorder="1" applyAlignment="1">
      <alignment horizontal="left"/>
    </xf>
    <xf numFmtId="0" fontId="0" fillId="0" borderId="49" xfId="0" applyFont="1" applyBorder="1" applyAlignment="1">
      <alignment horizontal="left"/>
    </xf>
    <xf numFmtId="0" fontId="0" fillId="0" borderId="75" xfId="0" applyFont="1" applyBorder="1" applyAlignment="1">
      <alignment horizontal="left"/>
    </xf>
    <xf numFmtId="0" fontId="0" fillId="0" borderId="41" xfId="0" applyFont="1" applyBorder="1" applyAlignment="1">
      <alignment horizontal="right"/>
    </xf>
    <xf numFmtId="0" fontId="0" fillId="0" borderId="59" xfId="0" applyFont="1" applyBorder="1" applyAlignment="1">
      <alignment horizontal="right"/>
    </xf>
    <xf numFmtId="0" fontId="0" fillId="0" borderId="41" xfId="0" applyFont="1" applyBorder="1" applyAlignment="1">
      <alignment horizontal="left"/>
    </xf>
    <xf numFmtId="0" fontId="0" fillId="0" borderId="52" xfId="0" applyFont="1" applyBorder="1" applyAlignment="1">
      <alignment horizontal="left" vertical="top" wrapText="1"/>
    </xf>
    <xf numFmtId="0" fontId="0" fillId="0" borderId="35" xfId="0" applyFont="1" applyBorder="1" applyAlignment="1">
      <alignment horizontal="left" vertical="top" wrapText="1"/>
    </xf>
    <xf numFmtId="0" fontId="0" fillId="0" borderId="51" xfId="0" applyFont="1" applyBorder="1" applyAlignment="1">
      <alignment horizontal="left" vertical="top"/>
    </xf>
    <xf numFmtId="0" fontId="0" fillId="0" borderId="52" xfId="0" applyFont="1" applyBorder="1" applyAlignment="1">
      <alignment wrapText="1"/>
    </xf>
    <xf numFmtId="0" fontId="0" fillId="0" borderId="73" xfId="0" applyFont="1" applyBorder="1" applyAlignment="1">
      <alignment vertical="top"/>
    </xf>
    <xf numFmtId="0" fontId="0" fillId="0" borderId="34" xfId="0" applyFont="1" applyBorder="1" applyAlignment="1">
      <alignment vertical="top"/>
    </xf>
    <xf numFmtId="0" fontId="0" fillId="0" borderId="37" xfId="0" applyFont="1" applyBorder="1" applyAlignment="1">
      <alignment vertical="top"/>
    </xf>
    <xf numFmtId="0" fontId="0" fillId="0" borderId="48" xfId="0" applyFont="1" applyBorder="1" applyAlignment="1">
      <alignment horizontal="left" vertical="top" wrapText="1"/>
    </xf>
    <xf numFmtId="0" fontId="0" fillId="0" borderId="37" xfId="0" applyFont="1" applyBorder="1" applyAlignment="1">
      <alignment horizontal="left" vertical="top" wrapText="1"/>
    </xf>
    <xf numFmtId="0" fontId="15" fillId="0" borderId="15" xfId="0" applyFont="1" applyBorder="1" applyAlignment="1">
      <alignment horizontal="left" vertical="top" wrapText="1"/>
    </xf>
    <xf numFmtId="0" fontId="15" fillId="0" borderId="26" xfId="0" applyFont="1" applyBorder="1" applyAlignment="1">
      <alignment horizontal="left" vertical="top" wrapText="1"/>
    </xf>
    <xf numFmtId="0" fontId="0" fillId="0" borderId="26" xfId="0" applyBorder="1" applyAlignment="1">
      <alignment/>
    </xf>
    <xf numFmtId="0" fontId="2" fillId="0" borderId="0" xfId="0" applyFont="1" applyAlignment="1">
      <alignment horizontal="left"/>
    </xf>
    <xf numFmtId="0" fontId="10" fillId="0" borderId="27" xfId="0" applyFont="1" applyBorder="1" applyAlignment="1">
      <alignment horizontal="center" wrapText="1"/>
    </xf>
    <xf numFmtId="0" fontId="10" fillId="0" borderId="30" xfId="0" applyFont="1" applyBorder="1" applyAlignment="1">
      <alignment horizontal="center" vertical="center"/>
    </xf>
    <xf numFmtId="0" fontId="14" fillId="0" borderId="50" xfId="0" applyFont="1" applyBorder="1" applyAlignment="1">
      <alignment horizontal="justify" vertical="top" wrapText="1"/>
    </xf>
    <xf numFmtId="0" fontId="15" fillId="0" borderId="52" xfId="0" applyFont="1" applyBorder="1" applyAlignment="1">
      <alignment horizontal="left" vertical="top" wrapText="1"/>
    </xf>
    <xf numFmtId="0" fontId="0" fillId="0" borderId="15" xfId="0" applyFill="1" applyBorder="1" applyAlignment="1">
      <alignment/>
    </xf>
    <xf numFmtId="0" fontId="0" fillId="0" borderId="73" xfId="0" applyBorder="1" applyAlignment="1">
      <alignment/>
    </xf>
    <xf numFmtId="0" fontId="0" fillId="0" borderId="31" xfId="0" applyBorder="1" applyAlignment="1">
      <alignment/>
    </xf>
    <xf numFmtId="0" fontId="14" fillId="0" borderId="49" xfId="0" applyFont="1" applyBorder="1" applyAlignment="1">
      <alignment horizontal="justify" vertical="top" wrapText="1"/>
    </xf>
    <xf numFmtId="0" fontId="19" fillId="33" borderId="52" xfId="0" applyFont="1" applyFill="1" applyBorder="1" applyAlignment="1">
      <alignment horizontal="center"/>
    </xf>
    <xf numFmtId="0" fontId="0" fillId="0" borderId="35" xfId="0" applyBorder="1" applyAlignment="1">
      <alignment/>
    </xf>
    <xf numFmtId="0" fontId="19" fillId="33" borderId="73" xfId="0" applyFont="1" applyFill="1" applyBorder="1" applyAlignment="1">
      <alignment horizontal="center"/>
    </xf>
    <xf numFmtId="0" fontId="14" fillId="0" borderId="46" xfId="0" applyFont="1" applyBorder="1" applyAlignment="1">
      <alignment horizontal="justify" vertical="top" wrapText="1"/>
    </xf>
    <xf numFmtId="0" fontId="16" fillId="0" borderId="24" xfId="0" applyFont="1" applyBorder="1" applyAlignment="1">
      <alignment horizontal="left" vertical="top" wrapText="1"/>
    </xf>
    <xf numFmtId="0" fontId="0" fillId="0" borderId="24" xfId="0" applyFill="1" applyBorder="1" applyAlignment="1">
      <alignment/>
    </xf>
    <xf numFmtId="0" fontId="14" fillId="0" borderId="29" xfId="0" applyFont="1" applyBorder="1" applyAlignment="1">
      <alignment horizontal="justify" vertical="top" wrapText="1"/>
    </xf>
    <xf numFmtId="0" fontId="14" fillId="0" borderId="75" xfId="0" applyFont="1" applyBorder="1" applyAlignment="1">
      <alignment horizontal="justify" vertical="top" wrapText="1"/>
    </xf>
    <xf numFmtId="0" fontId="14" fillId="0" borderId="41" xfId="0" applyFont="1" applyBorder="1" applyAlignment="1">
      <alignment horizontal="justify" vertical="top" wrapText="1"/>
    </xf>
    <xf numFmtId="0" fontId="0" fillId="0" borderId="48" xfId="0" applyBorder="1" applyAlignment="1">
      <alignment/>
    </xf>
    <xf numFmtId="0" fontId="0" fillId="0" borderId="30" xfId="0" applyBorder="1" applyAlignment="1">
      <alignment/>
    </xf>
    <xf numFmtId="0" fontId="17" fillId="0" borderId="24" xfId="0" applyFont="1" applyBorder="1" applyAlignment="1">
      <alignment horizontal="left" vertical="top" wrapText="1"/>
    </xf>
    <xf numFmtId="0" fontId="0" fillId="36" borderId="24" xfId="0" applyFill="1" applyBorder="1" applyAlignment="1">
      <alignment/>
    </xf>
    <xf numFmtId="0" fontId="14" fillId="0" borderId="46" xfId="0" applyFont="1" applyBorder="1" applyAlignment="1">
      <alignment horizontal="left" vertical="top" wrapText="1"/>
    </xf>
    <xf numFmtId="0" fontId="14" fillId="0" borderId="51" xfId="0" applyFont="1" applyBorder="1" applyAlignment="1">
      <alignment horizontal="center" vertical="top" wrapText="1"/>
    </xf>
    <xf numFmtId="0" fontId="14" fillId="0" borderId="49" xfId="0" applyFont="1" applyBorder="1" applyAlignment="1">
      <alignment horizontal="center" vertical="top" wrapText="1"/>
    </xf>
    <xf numFmtId="0" fontId="14" fillId="0" borderId="50" xfId="0" applyFont="1" applyBorder="1" applyAlignment="1">
      <alignment horizontal="center" vertical="top" wrapText="1"/>
    </xf>
    <xf numFmtId="0" fontId="2" fillId="0" borderId="29" xfId="0" applyFont="1" applyBorder="1" applyAlignment="1">
      <alignment/>
    </xf>
    <xf numFmtId="0" fontId="0" fillId="0" borderId="50" xfId="0" applyFont="1" applyBorder="1" applyAlignment="1">
      <alignment/>
    </xf>
    <xf numFmtId="0" fontId="0" fillId="0" borderId="76" xfId="0" applyFont="1" applyBorder="1" applyAlignment="1">
      <alignment horizontal="left" indent="1"/>
    </xf>
    <xf numFmtId="0" fontId="0" fillId="0" borderId="50" xfId="0" applyFont="1" applyBorder="1" applyAlignment="1">
      <alignment/>
    </xf>
    <xf numFmtId="0" fontId="0" fillId="0" borderId="50" xfId="0" applyFont="1" applyBorder="1" applyAlignment="1">
      <alignment horizontal="right"/>
    </xf>
    <xf numFmtId="0" fontId="0" fillId="0" borderId="75" xfId="0" applyFont="1" applyBorder="1" applyAlignment="1">
      <alignment horizontal="right"/>
    </xf>
    <xf numFmtId="0" fontId="0" fillId="0" borderId="49" xfId="0" applyFont="1" applyBorder="1" applyAlignment="1">
      <alignment horizontal="right"/>
    </xf>
    <xf numFmtId="0" fontId="0" fillId="0" borderId="15" xfId="0" applyFont="1" applyBorder="1" applyAlignment="1">
      <alignment/>
    </xf>
    <xf numFmtId="0" fontId="0" fillId="0" borderId="50" xfId="0" applyFont="1" applyBorder="1" applyAlignment="1">
      <alignment horizontal="right" indent="1"/>
    </xf>
    <xf numFmtId="0" fontId="0" fillId="0" borderId="50" xfId="0" applyFont="1" applyBorder="1" applyAlignment="1">
      <alignment horizontal="right" vertical="top"/>
    </xf>
    <xf numFmtId="0" fontId="0" fillId="0" borderId="76" xfId="0" applyFont="1" applyBorder="1" applyAlignment="1">
      <alignment/>
    </xf>
    <xf numFmtId="0" fontId="0" fillId="0" borderId="50" xfId="0" applyFont="1" applyBorder="1" applyAlignment="1">
      <alignment horizontal="left" indent="1"/>
    </xf>
    <xf numFmtId="0" fontId="0" fillId="0" borderId="51" xfId="0" applyFont="1" applyBorder="1" applyAlignment="1">
      <alignment/>
    </xf>
    <xf numFmtId="0" fontId="0" fillId="0" borderId="31" xfId="0" applyFont="1" applyBorder="1" applyAlignment="1">
      <alignment/>
    </xf>
    <xf numFmtId="0" fontId="0" fillId="0" borderId="48" xfId="0" applyFont="1" applyBorder="1" applyAlignment="1">
      <alignment/>
    </xf>
    <xf numFmtId="0" fontId="0" fillId="0" borderId="35" xfId="0" applyFont="1" applyBorder="1" applyAlignment="1">
      <alignment/>
    </xf>
    <xf numFmtId="0" fontId="0" fillId="0" borderId="73" xfId="0" applyFont="1" applyBorder="1" applyAlignment="1">
      <alignment/>
    </xf>
    <xf numFmtId="0" fontId="2" fillId="0" borderId="50" xfId="0" applyFont="1" applyBorder="1" applyAlignment="1">
      <alignment/>
    </xf>
    <xf numFmtId="0" fontId="2" fillId="0" borderId="14" xfId="0" applyFont="1" applyBorder="1" applyAlignment="1">
      <alignment wrapText="1"/>
    </xf>
    <xf numFmtId="0" fontId="2" fillId="0" borderId="51" xfId="0" applyFont="1" applyBorder="1" applyAlignment="1">
      <alignment/>
    </xf>
    <xf numFmtId="0" fontId="2" fillId="0" borderId="26" xfId="0" applyFont="1" applyBorder="1" applyAlignment="1">
      <alignment wrapText="1"/>
    </xf>
    <xf numFmtId="0" fontId="2" fillId="0" borderId="75" xfId="0" applyFont="1" applyBorder="1" applyAlignment="1">
      <alignment/>
    </xf>
    <xf numFmtId="0" fontId="2" fillId="0" borderId="52" xfId="0" applyFont="1" applyBorder="1" applyAlignment="1">
      <alignment wrapText="1"/>
    </xf>
    <xf numFmtId="0" fontId="0" fillId="0" borderId="29" xfId="0" applyFont="1" applyBorder="1" applyAlignment="1">
      <alignment/>
    </xf>
    <xf numFmtId="0" fontId="0" fillId="0" borderId="50" xfId="0" applyBorder="1" applyAlignment="1">
      <alignment/>
    </xf>
    <xf numFmtId="0" fontId="2" fillId="0" borderId="46" xfId="0" applyFont="1" applyBorder="1" applyAlignment="1">
      <alignment/>
    </xf>
    <xf numFmtId="0" fontId="0" fillId="0" borderId="29" xfId="0" applyFont="1" applyBorder="1" applyAlignment="1">
      <alignment vertical="center" wrapText="1"/>
    </xf>
    <xf numFmtId="0" fontId="0" fillId="0" borderId="51" xfId="0" applyFont="1" applyBorder="1" applyAlignment="1">
      <alignment wrapText="1"/>
    </xf>
    <xf numFmtId="0" fontId="2" fillId="33" borderId="27"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1" fillId="0" borderId="15" xfId="0" applyFont="1" applyBorder="1" applyAlignment="1">
      <alignment horizontal="left" vertical="top" wrapText="1"/>
    </xf>
    <xf numFmtId="0" fontId="1" fillId="0" borderId="26" xfId="0" applyFont="1" applyBorder="1" applyAlignment="1">
      <alignment horizontal="left" vertical="top" wrapText="1"/>
    </xf>
    <xf numFmtId="0" fontId="2" fillId="0" borderId="62"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1" fillId="0" borderId="29" xfId="0" applyFont="1" applyBorder="1" applyAlignment="1">
      <alignment horizontal="center" vertical="top" wrapText="1"/>
    </xf>
    <xf numFmtId="0" fontId="1" fillId="0" borderId="50" xfId="0" applyFont="1" applyBorder="1" applyAlignment="1">
      <alignment horizontal="center" vertical="top" wrapText="1"/>
    </xf>
    <xf numFmtId="0" fontId="1" fillId="0" borderId="75" xfId="0" applyFont="1" applyBorder="1" applyAlignment="1">
      <alignment horizontal="center" vertical="top" wrapText="1"/>
    </xf>
    <xf numFmtId="0" fontId="0" fillId="0" borderId="46" xfId="0" applyFont="1" applyBorder="1" applyAlignment="1">
      <alignment horizontal="justify" vertical="top" wrapText="1"/>
    </xf>
    <xf numFmtId="0" fontId="0" fillId="0" borderId="24" xfId="0" applyFont="1" applyFill="1" applyBorder="1" applyAlignment="1">
      <alignment/>
    </xf>
    <xf numFmtId="0" fontId="0" fillId="35" borderId="31" xfId="0" applyFont="1" applyFill="1" applyBorder="1" applyAlignment="1">
      <alignment/>
    </xf>
    <xf numFmtId="0" fontId="0" fillId="0" borderId="30" xfId="0" applyFont="1" applyBorder="1" applyAlignment="1">
      <alignment/>
    </xf>
    <xf numFmtId="0" fontId="0" fillId="0" borderId="29" xfId="0" applyFont="1" applyBorder="1" applyAlignment="1">
      <alignment horizontal="justify" vertical="top" wrapText="1"/>
    </xf>
    <xf numFmtId="0" fontId="0" fillId="0" borderId="50" xfId="0" applyFont="1" applyBorder="1" applyAlignment="1">
      <alignment horizontal="justify" vertical="top" wrapText="1"/>
    </xf>
    <xf numFmtId="0" fontId="1" fillId="0" borderId="50" xfId="0" applyFont="1" applyBorder="1" applyAlignment="1">
      <alignment horizontal="justify" vertical="top" wrapText="1"/>
    </xf>
    <xf numFmtId="0" fontId="1" fillId="0" borderId="75" xfId="0" applyFont="1" applyBorder="1" applyAlignment="1">
      <alignment horizontal="justify" vertical="top" wrapText="1"/>
    </xf>
    <xf numFmtId="0" fontId="1" fillId="0" borderId="41" xfId="0" applyFont="1" applyBorder="1" applyAlignment="1">
      <alignment horizontal="justify" vertical="top" wrapText="1"/>
    </xf>
    <xf numFmtId="0" fontId="1" fillId="0" borderId="49" xfId="0" applyFont="1" applyBorder="1" applyAlignment="1">
      <alignment horizontal="justify" vertical="top" wrapText="1"/>
    </xf>
    <xf numFmtId="0" fontId="1" fillId="0" borderId="46" xfId="0" applyFont="1" applyBorder="1" applyAlignment="1">
      <alignment horizontal="justify" vertical="top" wrapText="1"/>
    </xf>
    <xf numFmtId="0" fontId="0" fillId="0" borderId="29" xfId="0" applyBorder="1" applyAlignment="1">
      <alignment vertical="top"/>
    </xf>
    <xf numFmtId="0" fontId="0" fillId="0" borderId="50" xfId="0" applyBorder="1" applyAlignment="1">
      <alignment vertical="top"/>
    </xf>
    <xf numFmtId="0" fontId="0" fillId="0" borderId="51" xfId="0" applyBorder="1" applyAlignment="1">
      <alignment vertical="top"/>
    </xf>
    <xf numFmtId="0" fontId="0" fillId="0" borderId="15" xfId="0" applyFont="1" applyFill="1" applyBorder="1" applyAlignment="1">
      <alignment/>
    </xf>
    <xf numFmtId="0" fontId="1" fillId="0" borderId="29" xfId="0" applyFont="1" applyBorder="1" applyAlignment="1">
      <alignment horizontal="justify" vertical="top" wrapText="1"/>
    </xf>
    <xf numFmtId="0" fontId="21" fillId="0" borderId="24" xfId="0" applyFont="1" applyBorder="1" applyAlignment="1">
      <alignment horizontal="left" vertical="top" wrapText="1"/>
    </xf>
    <xf numFmtId="0" fontId="0" fillId="0" borderId="15" xfId="0" applyFont="1" applyBorder="1" applyAlignment="1">
      <alignment vertical="top" wrapText="1"/>
    </xf>
    <xf numFmtId="0" fontId="10" fillId="0" borderId="62" xfId="0" applyFont="1" applyBorder="1" applyAlignment="1">
      <alignment horizontal="center"/>
    </xf>
    <xf numFmtId="0" fontId="10" fillId="0" borderId="79" xfId="0" applyFont="1" applyBorder="1" applyAlignment="1">
      <alignment horizontal="center"/>
    </xf>
    <xf numFmtId="0" fontId="5" fillId="0" borderId="81" xfId="0" applyFont="1" applyBorder="1" applyAlignment="1">
      <alignment horizontal="center"/>
    </xf>
    <xf numFmtId="0" fontId="5" fillId="0" borderId="82" xfId="0" applyFont="1" applyBorder="1" applyAlignment="1">
      <alignment horizontal="center"/>
    </xf>
    <xf numFmtId="0" fontId="0" fillId="0" borderId="29" xfId="0" applyBorder="1" applyAlignment="1">
      <alignment horizontal="center" vertical="top"/>
    </xf>
    <xf numFmtId="0" fontId="0" fillId="0" borderId="50" xfId="0" applyBorder="1" applyAlignment="1">
      <alignment horizontal="center" vertical="top"/>
    </xf>
    <xf numFmtId="0" fontId="0" fillId="0" borderId="50" xfId="0" applyFont="1" applyBorder="1" applyAlignment="1">
      <alignment horizontal="center" vertical="top"/>
    </xf>
    <xf numFmtId="0" fontId="0" fillId="0" borderId="50" xfId="0" applyFont="1" applyBorder="1" applyAlignment="1">
      <alignment vertical="top"/>
    </xf>
    <xf numFmtId="0" fontId="0" fillId="0" borderId="75" xfId="0" applyFont="1" applyBorder="1" applyAlignment="1">
      <alignment vertical="top"/>
    </xf>
    <xf numFmtId="0" fontId="0" fillId="0" borderId="49" xfId="0" applyBorder="1" applyAlignment="1">
      <alignment vertical="top"/>
    </xf>
    <xf numFmtId="0" fontId="0" fillId="0" borderId="46" xfId="0" applyFont="1" applyBorder="1" applyAlignment="1">
      <alignment vertical="top"/>
    </xf>
    <xf numFmtId="0" fontId="0" fillId="0" borderId="26" xfId="0" applyFont="1" applyBorder="1" applyAlignment="1">
      <alignment vertical="top" wrapText="1"/>
    </xf>
    <xf numFmtId="0" fontId="0" fillId="0" borderId="24" xfId="0" applyFont="1" applyBorder="1" applyAlignment="1">
      <alignment vertical="top" wrapText="1"/>
    </xf>
    <xf numFmtId="0" fontId="0" fillId="0" borderId="31" xfId="0" applyFill="1" applyBorder="1" applyAlignment="1">
      <alignment/>
    </xf>
    <xf numFmtId="41" fontId="0" fillId="0" borderId="31" xfId="0" applyNumberFormat="1" applyFill="1" applyBorder="1" applyAlignment="1">
      <alignment/>
    </xf>
    <xf numFmtId="0" fontId="5" fillId="0" borderId="80" xfId="0" applyFont="1" applyBorder="1" applyAlignment="1">
      <alignment horizontal="center"/>
    </xf>
    <xf numFmtId="0" fontId="5" fillId="0" borderId="78" xfId="0" applyFont="1" applyBorder="1" applyAlignment="1">
      <alignment horizontal="center"/>
    </xf>
    <xf numFmtId="0" fontId="14" fillId="0" borderId="29" xfId="0" applyFont="1" applyBorder="1" applyAlignment="1">
      <alignment horizontal="center" vertical="top" wrapText="1"/>
    </xf>
    <xf numFmtId="0" fontId="8" fillId="0" borderId="50" xfId="0" applyFont="1" applyBorder="1" applyAlignment="1">
      <alignment horizontal="center" vertical="top" wrapText="1"/>
    </xf>
    <xf numFmtId="0" fontId="0" fillId="35" borderId="31" xfId="0" applyFill="1" applyBorder="1" applyAlignment="1">
      <alignment/>
    </xf>
    <xf numFmtId="0" fontId="14" fillId="0" borderId="75" xfId="0" applyFont="1" applyBorder="1" applyAlignment="1">
      <alignment horizontal="center" vertical="top" wrapText="1"/>
    </xf>
    <xf numFmtId="0" fontId="15" fillId="0" borderId="50" xfId="0" applyFont="1" applyBorder="1" applyAlignment="1">
      <alignment horizontal="justify" vertical="top" wrapText="1"/>
    </xf>
    <xf numFmtId="0" fontId="14" fillId="36" borderId="46" xfId="0" applyFont="1" applyFill="1" applyBorder="1" applyAlignment="1">
      <alignment horizontal="justify" vertical="top" wrapText="1"/>
    </xf>
    <xf numFmtId="0" fontId="0" fillId="0" borderId="75" xfId="0" applyFont="1" applyBorder="1" applyAlignment="1">
      <alignment horizontal="center" vertical="top"/>
    </xf>
    <xf numFmtId="0" fontId="0" fillId="0" borderId="26" xfId="0" applyFill="1" applyBorder="1" applyAlignment="1">
      <alignment/>
    </xf>
    <xf numFmtId="0" fontId="0" fillId="0" borderId="76" xfId="0" applyBorder="1" applyAlignment="1">
      <alignment vertical="top"/>
    </xf>
    <xf numFmtId="0" fontId="0" fillId="0" borderId="83" xfId="0" applyBorder="1" applyAlignment="1">
      <alignment vertical="top"/>
    </xf>
    <xf numFmtId="0" fontId="8" fillId="0" borderId="84" xfId="0" applyFont="1" applyBorder="1" applyAlignment="1">
      <alignment/>
    </xf>
    <xf numFmtId="0" fontId="2" fillId="0" borderId="85" xfId="0" applyFont="1" applyBorder="1" applyAlignment="1">
      <alignment horizontal="center"/>
    </xf>
    <xf numFmtId="0" fontId="2" fillId="0" borderId="24" xfId="0" applyFont="1" applyBorder="1" applyAlignment="1">
      <alignment horizontal="center" wrapText="1"/>
    </xf>
    <xf numFmtId="0" fontId="0" fillId="0" borderId="86" xfId="0" applyFont="1" applyFill="1" applyBorder="1" applyAlignment="1">
      <alignment vertical="top" wrapText="1"/>
    </xf>
    <xf numFmtId="0" fontId="0" fillId="0" borderId="87" xfId="0" applyBorder="1" applyAlignment="1">
      <alignment vertical="top"/>
    </xf>
    <xf numFmtId="0" fontId="10" fillId="0" borderId="46" xfId="0" applyFont="1" applyBorder="1" applyAlignment="1">
      <alignment vertical="top"/>
    </xf>
    <xf numFmtId="0" fontId="11" fillId="0" borderId="24" xfId="0" applyFont="1" applyBorder="1" applyAlignment="1">
      <alignment/>
    </xf>
    <xf numFmtId="0" fontId="11" fillId="0" borderId="24" xfId="0" applyFont="1" applyBorder="1" applyAlignment="1">
      <alignment wrapText="1"/>
    </xf>
    <xf numFmtId="0" fontId="0" fillId="0" borderId="0" xfId="0" applyFont="1" applyBorder="1" applyAlignment="1">
      <alignment horizontal="center"/>
    </xf>
    <xf numFmtId="0" fontId="0" fillId="0" borderId="0" xfId="0" applyBorder="1" applyAlignment="1">
      <alignment horizontal="left" vertical="top"/>
    </xf>
    <xf numFmtId="0" fontId="0" fillId="0" borderId="34" xfId="0" applyFont="1" applyBorder="1" applyAlignment="1">
      <alignment horizontal="center"/>
    </xf>
    <xf numFmtId="0" fontId="0" fillId="0" borderId="37" xfId="0" applyFont="1" applyBorder="1" applyAlignment="1">
      <alignment horizontal="center"/>
    </xf>
    <xf numFmtId="0" fontId="0" fillId="0" borderId="24" xfId="0" applyFont="1" applyBorder="1" applyAlignment="1">
      <alignment horizontal="center"/>
    </xf>
    <xf numFmtId="0" fontId="0" fillId="0" borderId="74" xfId="0" applyFont="1" applyBorder="1" applyAlignment="1">
      <alignment horizontal="center"/>
    </xf>
    <xf numFmtId="49" fontId="0" fillId="0" borderId="49" xfId="0" applyNumberFormat="1" applyFont="1" applyBorder="1" applyAlignment="1">
      <alignment wrapText="1"/>
    </xf>
    <xf numFmtId="49" fontId="19" fillId="0" borderId="75" xfId="0" applyNumberFormat="1" applyFont="1" applyBorder="1" applyAlignment="1">
      <alignment vertical="top"/>
    </xf>
    <xf numFmtId="49" fontId="19" fillId="0" borderId="49" xfId="0" applyNumberFormat="1" applyFont="1" applyBorder="1" applyAlignment="1">
      <alignment vertical="top"/>
    </xf>
    <xf numFmtId="49" fontId="0" fillId="0" borderId="50" xfId="0" applyNumberFormat="1" applyFont="1" applyBorder="1" applyAlignment="1">
      <alignment wrapText="1"/>
    </xf>
    <xf numFmtId="49" fontId="0" fillId="0" borderId="75" xfId="0" applyNumberFormat="1" applyFont="1" applyBorder="1" applyAlignment="1">
      <alignment wrapText="1"/>
    </xf>
    <xf numFmtId="49" fontId="2" fillId="0" borderId="46" xfId="0" applyNumberFormat="1" applyFont="1" applyBorder="1" applyAlignment="1">
      <alignment wrapText="1"/>
    </xf>
    <xf numFmtId="49" fontId="0" fillId="0" borderId="50" xfId="0" applyNumberFormat="1" applyFont="1" applyBorder="1" applyAlignment="1">
      <alignment horizontal="left" wrapText="1" indent="1"/>
    </xf>
    <xf numFmtId="49" fontId="0" fillId="0" borderId="75" xfId="0" applyNumberFormat="1" applyFont="1" applyBorder="1" applyAlignment="1">
      <alignment horizontal="left" wrapText="1" indent="1"/>
    </xf>
    <xf numFmtId="49" fontId="2" fillId="0" borderId="46" xfId="0" applyNumberFormat="1" applyFont="1" applyBorder="1" applyAlignment="1">
      <alignment horizontal="left" wrapText="1" indent="1"/>
    </xf>
    <xf numFmtId="0" fontId="0" fillId="0" borderId="74" xfId="0" applyBorder="1" applyAlignment="1">
      <alignment horizontal="left" vertical="top"/>
    </xf>
    <xf numFmtId="0" fontId="0" fillId="0" borderId="20" xfId="0" applyFill="1" applyBorder="1" applyAlignment="1">
      <alignment vertical="center" wrapText="1"/>
    </xf>
    <xf numFmtId="0" fontId="0" fillId="0" borderId="23" xfId="0" applyFill="1" applyBorder="1" applyAlignment="1">
      <alignment vertical="center" wrapText="1"/>
    </xf>
    <xf numFmtId="0" fontId="0" fillId="0" borderId="20" xfId="0" applyBorder="1" applyAlignment="1">
      <alignment/>
    </xf>
    <xf numFmtId="0" fontId="0" fillId="0" borderId="84" xfId="0" applyBorder="1" applyAlignment="1">
      <alignment/>
    </xf>
    <xf numFmtId="0" fontId="0" fillId="0" borderId="44" xfId="0" applyBorder="1" applyAlignment="1">
      <alignment/>
    </xf>
    <xf numFmtId="0" fontId="0" fillId="0" borderId="88" xfId="0" applyFont="1" applyBorder="1" applyAlignment="1">
      <alignment/>
    </xf>
    <xf numFmtId="0" fontId="0" fillId="0" borderId="30" xfId="0" applyFont="1" applyBorder="1" applyAlignment="1">
      <alignment horizontal="left" vertical="top" wrapText="1"/>
    </xf>
    <xf numFmtId="0" fontId="0" fillId="0" borderId="89" xfId="0" applyFont="1" applyBorder="1" applyAlignment="1">
      <alignment horizontal="left" vertical="top" wrapText="1"/>
    </xf>
    <xf numFmtId="49" fontId="0" fillId="0" borderId="61" xfId="0" applyNumberFormat="1" applyFont="1" applyBorder="1" applyAlignment="1">
      <alignment horizontal="left" vertical="top"/>
    </xf>
    <xf numFmtId="49" fontId="0" fillId="0" borderId="41" xfId="0" applyNumberFormat="1" applyBorder="1" applyAlignment="1">
      <alignment horizontal="left" vertical="top"/>
    </xf>
    <xf numFmtId="49" fontId="0" fillId="0" borderId="59" xfId="0" applyNumberFormat="1" applyBorder="1" applyAlignment="1">
      <alignment horizontal="left" vertical="top"/>
    </xf>
    <xf numFmtId="0" fontId="0" fillId="0" borderId="90" xfId="0" applyFont="1" applyBorder="1" applyAlignment="1">
      <alignment horizontal="left" vertical="top" wrapText="1"/>
    </xf>
    <xf numFmtId="0" fontId="0" fillId="0" borderId="86" xfId="0" applyFont="1" applyBorder="1" applyAlignment="1">
      <alignment horizontal="left" vertical="top" wrapText="1"/>
    </xf>
    <xf numFmtId="0" fontId="0" fillId="0" borderId="79" xfId="0" applyFont="1" applyBorder="1" applyAlignment="1">
      <alignment horizontal="center" vertical="center" wrapText="1"/>
    </xf>
    <xf numFmtId="0" fontId="0" fillId="0" borderId="45" xfId="0" applyFont="1" applyBorder="1" applyAlignment="1">
      <alignment horizontal="center"/>
    </xf>
    <xf numFmtId="0" fontId="2" fillId="0" borderId="49" xfId="0" applyFont="1" applyBorder="1" applyAlignment="1">
      <alignment horizontal="left" vertical="center" wrapText="1"/>
    </xf>
    <xf numFmtId="0" fontId="0" fillId="0" borderId="30" xfId="0" applyFont="1" applyBorder="1" applyAlignment="1">
      <alignment horizontal="center"/>
    </xf>
    <xf numFmtId="0" fontId="5" fillId="0" borderId="91"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45" xfId="0" applyFont="1" applyBorder="1" applyAlignment="1">
      <alignment horizontal="right"/>
    </xf>
    <xf numFmtId="0" fontId="0" fillId="0" borderId="45" xfId="0" applyFont="1" applyBorder="1" applyAlignment="1">
      <alignment horizontal="left"/>
    </xf>
    <xf numFmtId="49" fontId="19" fillId="0" borderId="49" xfId="0" applyNumberFormat="1" applyFont="1" applyBorder="1" applyAlignment="1">
      <alignment wrapText="1"/>
    </xf>
    <xf numFmtId="0" fontId="0" fillId="0" borderId="14" xfId="0" applyFont="1" applyBorder="1" applyAlignment="1">
      <alignment horizontal="center"/>
    </xf>
    <xf numFmtId="0" fontId="0" fillId="0" borderId="31" xfId="0" applyFont="1" applyBorder="1" applyAlignment="1">
      <alignment horizontal="center"/>
    </xf>
    <xf numFmtId="0" fontId="0" fillId="35" borderId="26" xfId="0" applyFont="1" applyFill="1" applyBorder="1" applyAlignment="1">
      <alignment horizontal="center"/>
    </xf>
    <xf numFmtId="0" fontId="0" fillId="0" borderId="92" xfId="0" applyFont="1" applyBorder="1" applyAlignment="1">
      <alignment vertical="top"/>
    </xf>
    <xf numFmtId="0" fontId="0" fillId="0" borderId="25" xfId="0" applyFont="1" applyBorder="1" applyAlignment="1">
      <alignment vertical="top"/>
    </xf>
    <xf numFmtId="0" fontId="0" fillId="0" borderId="65" xfId="0" applyFont="1" applyBorder="1" applyAlignment="1">
      <alignment vertical="top"/>
    </xf>
    <xf numFmtId="0" fontId="0" fillId="0" borderId="89" xfId="0" applyFont="1" applyBorder="1" applyAlignment="1">
      <alignment vertical="top"/>
    </xf>
    <xf numFmtId="0" fontId="0" fillId="0" borderId="45" xfId="0" applyFont="1" applyBorder="1" applyAlignment="1">
      <alignment vertical="top"/>
    </xf>
    <xf numFmtId="0" fontId="0" fillId="0" borderId="86" xfId="0" applyFont="1" applyBorder="1" applyAlignment="1">
      <alignment vertical="top"/>
    </xf>
    <xf numFmtId="0" fontId="2" fillId="0" borderId="30" xfId="0" applyFont="1" applyBorder="1" applyAlignment="1">
      <alignment horizontal="left" vertical="center" wrapText="1"/>
    </xf>
    <xf numFmtId="49" fontId="0" fillId="0" borderId="37" xfId="0" applyNumberFormat="1" applyFont="1" applyBorder="1" applyAlignment="1">
      <alignment horizontal="left" vertical="top" wrapText="1"/>
    </xf>
    <xf numFmtId="49" fontId="0" fillId="0" borderId="73" xfId="0" applyNumberFormat="1" applyFont="1" applyBorder="1" applyAlignment="1">
      <alignment horizontal="left" vertical="top" wrapText="1"/>
    </xf>
    <xf numFmtId="49" fontId="2" fillId="0" borderId="35" xfId="0" applyNumberFormat="1" applyFont="1" applyBorder="1" applyAlignment="1">
      <alignment horizontal="left" vertical="top" wrapText="1"/>
    </xf>
    <xf numFmtId="49" fontId="0" fillId="0" borderId="48" xfId="0" applyNumberFormat="1" applyFont="1" applyBorder="1" applyAlignment="1">
      <alignment horizontal="left" vertical="top" wrapText="1"/>
    </xf>
    <xf numFmtId="0" fontId="2" fillId="0" borderId="30" xfId="0" applyFont="1" applyFill="1" applyBorder="1" applyAlignment="1">
      <alignment horizontal="left" vertical="top" wrapText="1"/>
    </xf>
    <xf numFmtId="49" fontId="2" fillId="0" borderId="30" xfId="0" applyNumberFormat="1" applyFont="1" applyBorder="1" applyAlignment="1">
      <alignment horizontal="left" vertical="top" wrapText="1"/>
    </xf>
    <xf numFmtId="49" fontId="2" fillId="0" borderId="74" xfId="0" applyNumberFormat="1" applyFont="1" applyBorder="1" applyAlignment="1">
      <alignment horizontal="left" vertical="top" wrapText="1"/>
    </xf>
    <xf numFmtId="0" fontId="0" fillId="0" borderId="25" xfId="0" applyFont="1" applyBorder="1" applyAlignment="1">
      <alignment vertical="center" wrapText="1"/>
    </xf>
    <xf numFmtId="0" fontId="0" fillId="0" borderId="37" xfId="0" applyFont="1" applyBorder="1" applyAlignment="1">
      <alignment horizontal="center" vertical="center" wrapText="1"/>
    </xf>
    <xf numFmtId="0" fontId="2" fillId="0" borderId="37" xfId="0" applyFont="1" applyBorder="1" applyAlignment="1">
      <alignment horizontal="left" vertical="center" wrapText="1"/>
    </xf>
    <xf numFmtId="0" fontId="0" fillId="0" borderId="33" xfId="0" applyFont="1" applyBorder="1" applyAlignment="1">
      <alignment horizontal="center" vertical="center" wrapText="1"/>
    </xf>
    <xf numFmtId="0" fontId="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ill="1" applyBorder="1" applyAlignment="1">
      <alignment horizontal="left" vertical="top"/>
    </xf>
    <xf numFmtId="0" fontId="0" fillId="0" borderId="24" xfId="0" applyBorder="1" applyAlignment="1">
      <alignment horizontal="center" vertical="top"/>
    </xf>
    <xf numFmtId="0" fontId="0" fillId="0" borderId="93" xfId="0" applyBorder="1" applyAlignment="1">
      <alignment/>
    </xf>
    <xf numFmtId="0" fontId="5" fillId="0" borderId="0" xfId="0" applyFont="1" applyBorder="1" applyAlignment="1">
      <alignment horizontal="center" vertical="top" wrapText="1"/>
    </xf>
    <xf numFmtId="0" fontId="2" fillId="33" borderId="12" xfId="0" applyFont="1" applyFill="1" applyBorder="1" applyAlignment="1">
      <alignment horizontal="center" vertical="top" wrapText="1"/>
    </xf>
    <xf numFmtId="0" fontId="5" fillId="0" borderId="34" xfId="0" applyFont="1" applyBorder="1" applyAlignment="1">
      <alignment horizontal="center" vertical="top" wrapText="1"/>
    </xf>
    <xf numFmtId="0" fontId="0" fillId="0" borderId="34" xfId="0" applyBorder="1" applyAlignment="1">
      <alignment horizontal="center"/>
    </xf>
    <xf numFmtId="0" fontId="5" fillId="0" borderId="21" xfId="0" applyFont="1" applyBorder="1" applyAlignment="1">
      <alignment horizontal="center" vertical="top" wrapText="1"/>
    </xf>
    <xf numFmtId="0" fontId="2" fillId="0" borderId="24" xfId="0" applyFont="1" applyBorder="1" applyAlignment="1">
      <alignment horizontal="right" vertical="top" wrapText="1"/>
    </xf>
    <xf numFmtId="0" fontId="2" fillId="0" borderId="24" xfId="0" applyFont="1" applyBorder="1" applyAlignment="1">
      <alignment horizontal="center" vertical="center"/>
    </xf>
    <xf numFmtId="166" fontId="0" fillId="0" borderId="13" xfId="0" applyNumberFormat="1" applyFill="1" applyBorder="1" applyAlignment="1">
      <alignment/>
    </xf>
    <xf numFmtId="0" fontId="0" fillId="0" borderId="73" xfId="0" applyFill="1" applyBorder="1" applyAlignment="1">
      <alignment/>
    </xf>
    <xf numFmtId="0" fontId="0" fillId="0" borderId="30" xfId="0" applyFill="1" applyBorder="1" applyAlignment="1">
      <alignment/>
    </xf>
    <xf numFmtId="4" fontId="0" fillId="0" borderId="0" xfId="0" applyNumberFormat="1" applyBorder="1" applyAlignment="1">
      <alignment/>
    </xf>
    <xf numFmtId="4" fontId="3" fillId="0" borderId="0" xfId="0" applyNumberFormat="1" applyFont="1" applyFill="1" applyBorder="1" applyAlignment="1">
      <alignment vertical="center" wrapText="1"/>
    </xf>
    <xf numFmtId="4" fontId="0" fillId="0" borderId="0" xfId="0" applyNumberFormat="1" applyAlignment="1">
      <alignment/>
    </xf>
    <xf numFmtId="4" fontId="5" fillId="0" borderId="0" xfId="0" applyNumberFormat="1" applyFont="1" applyAlignment="1">
      <alignment vertical="top" wrapText="1"/>
    </xf>
    <xf numFmtId="4" fontId="5" fillId="0" borderId="13" xfId="0" applyNumberFormat="1" applyFont="1" applyBorder="1" applyAlignment="1">
      <alignment vertical="top" wrapText="1"/>
    </xf>
    <xf numFmtId="4" fontId="5" fillId="0" borderId="11" xfId="0" applyNumberFormat="1" applyFont="1" applyBorder="1" applyAlignment="1">
      <alignment vertical="top" wrapText="1"/>
    </xf>
    <xf numFmtId="4" fontId="5" fillId="0" borderId="0" xfId="0" applyNumberFormat="1" applyFont="1" applyBorder="1" applyAlignment="1">
      <alignment vertical="top" wrapText="1"/>
    </xf>
    <xf numFmtId="0" fontId="3" fillId="0" borderId="0" xfId="0" applyFont="1" applyAlignment="1">
      <alignment horizontal="left"/>
    </xf>
    <xf numFmtId="0" fontId="0" fillId="0" borderId="27" xfId="0" applyFill="1" applyBorder="1" applyAlignment="1">
      <alignment/>
    </xf>
    <xf numFmtId="0" fontId="0" fillId="0" borderId="14" xfId="0" applyFont="1" applyFill="1" applyBorder="1" applyAlignment="1">
      <alignment/>
    </xf>
    <xf numFmtId="0" fontId="0" fillId="0" borderId="34" xfId="0" applyFill="1" applyBorder="1" applyAlignment="1">
      <alignment/>
    </xf>
    <xf numFmtId="0" fontId="0" fillId="0" borderId="0" xfId="0" applyFont="1" applyAlignment="1" quotePrefix="1">
      <alignment/>
    </xf>
    <xf numFmtId="1" fontId="0" fillId="0" borderId="14" xfId="0" applyNumberFormat="1" applyBorder="1" applyAlignment="1">
      <alignment/>
    </xf>
    <xf numFmtId="1" fontId="0" fillId="0" borderId="14" xfId="0" applyNumberFormat="1" applyFill="1" applyBorder="1" applyAlignment="1">
      <alignment/>
    </xf>
    <xf numFmtId="0" fontId="0" fillId="0" borderId="26" xfId="0" applyFont="1" applyFill="1" applyBorder="1" applyAlignment="1">
      <alignment/>
    </xf>
    <xf numFmtId="0" fontId="0" fillId="0" borderId="31" xfId="0" applyFont="1" applyFill="1" applyBorder="1" applyAlignment="1">
      <alignment/>
    </xf>
    <xf numFmtId="4" fontId="0" fillId="0" borderId="0" xfId="0" applyNumberFormat="1" applyFill="1" applyBorder="1" applyAlignment="1">
      <alignment vertical="center" wrapText="1"/>
    </xf>
    <xf numFmtId="4" fontId="23" fillId="34" borderId="30" xfId="0" applyNumberFormat="1" applyFont="1" applyFill="1" applyBorder="1" applyAlignment="1">
      <alignment horizontal="center" vertical="center"/>
    </xf>
    <xf numFmtId="4" fontId="0" fillId="0" borderId="77" xfId="0" applyNumberFormat="1" applyFont="1" applyBorder="1" applyAlignment="1">
      <alignment/>
    </xf>
    <xf numFmtId="4" fontId="0" fillId="0" borderId="31" xfId="0" applyNumberFormat="1" applyFont="1" applyBorder="1" applyAlignment="1">
      <alignment/>
    </xf>
    <xf numFmtId="4" fontId="0" fillId="0" borderId="48" xfId="0" applyNumberFormat="1" applyFont="1" applyBorder="1" applyAlignment="1">
      <alignment/>
    </xf>
    <xf numFmtId="4" fontId="0" fillId="0" borderId="73" xfId="0" applyNumberFormat="1" applyFont="1" applyBorder="1" applyAlignment="1">
      <alignment/>
    </xf>
    <xf numFmtId="4" fontId="0" fillId="0" borderId="64" xfId="0" applyNumberFormat="1" applyFont="1" applyBorder="1" applyAlignment="1">
      <alignment/>
    </xf>
    <xf numFmtId="0" fontId="0" fillId="0" borderId="14" xfId="0" applyBorder="1" applyAlignment="1">
      <alignment horizontal="center" vertical="top"/>
    </xf>
    <xf numFmtId="0" fontId="0" fillId="0" borderId="14" xfId="0" applyBorder="1" applyAlignment="1" quotePrefix="1">
      <alignment horizontal="center" vertical="top"/>
    </xf>
    <xf numFmtId="0" fontId="0" fillId="0" borderId="47" xfId="0" applyFont="1" applyBorder="1" applyAlignment="1" quotePrefix="1">
      <alignment horizontal="center"/>
    </xf>
    <xf numFmtId="0" fontId="0" fillId="0" borderId="31" xfId="0" applyBorder="1" applyAlignment="1">
      <alignment horizontal="center" vertical="top"/>
    </xf>
    <xf numFmtId="0" fontId="0" fillId="0" borderId="0" xfId="0" applyFill="1" applyBorder="1" applyAlignment="1" quotePrefix="1">
      <alignment horizontal="center"/>
    </xf>
    <xf numFmtId="0" fontId="0" fillId="0" borderId="48" xfId="0" applyFill="1" applyBorder="1" applyAlignment="1">
      <alignment/>
    </xf>
    <xf numFmtId="0" fontId="0" fillId="0" borderId="14" xfId="0" applyFont="1" applyFill="1" applyBorder="1" applyAlignment="1">
      <alignment/>
    </xf>
    <xf numFmtId="0" fontId="0" fillId="0" borderId="26" xfId="0" applyFont="1" applyFill="1" applyBorder="1" applyAlignment="1">
      <alignment/>
    </xf>
    <xf numFmtId="0" fontId="0" fillId="0" borderId="11" xfId="0" applyFont="1" applyBorder="1" applyAlignment="1">
      <alignment/>
    </xf>
    <xf numFmtId="0" fontId="0" fillId="0" borderId="0" xfId="0" applyFont="1" applyAlignment="1">
      <alignment/>
    </xf>
    <xf numFmtId="0" fontId="11" fillId="0" borderId="62" xfId="0" applyFont="1" applyBorder="1" applyAlignment="1">
      <alignment horizontal="center"/>
    </xf>
    <xf numFmtId="0" fontId="2" fillId="33" borderId="38" xfId="0" applyFont="1" applyFill="1" applyBorder="1" applyAlignment="1">
      <alignment horizontal="center"/>
    </xf>
    <xf numFmtId="0" fontId="2" fillId="0" borderId="78" xfId="0" applyFont="1" applyBorder="1" applyAlignment="1">
      <alignment horizontal="center"/>
    </xf>
    <xf numFmtId="0" fontId="0" fillId="0" borderId="15" xfId="0" applyFont="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26" xfId="0" applyFont="1" applyBorder="1" applyAlignment="1">
      <alignment/>
    </xf>
    <xf numFmtId="0" fontId="0" fillId="0" borderId="24" xfId="0" applyFont="1" applyFill="1" applyBorder="1" applyAlignment="1">
      <alignment/>
    </xf>
    <xf numFmtId="0" fontId="0" fillId="0" borderId="15" xfId="0" applyFont="1" applyFill="1" applyBorder="1" applyAlignment="1">
      <alignment/>
    </xf>
    <xf numFmtId="0" fontId="0" fillId="0" borderId="26"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14" xfId="0" applyFont="1" applyFill="1" applyBorder="1" applyAlignment="1">
      <alignment vertical="top"/>
    </xf>
    <xf numFmtId="0" fontId="0" fillId="0" borderId="31" xfId="0" applyFont="1" applyFill="1" applyBorder="1" applyAlignment="1">
      <alignment vertical="top"/>
    </xf>
    <xf numFmtId="0" fontId="0" fillId="0" borderId="32" xfId="0" applyFont="1" applyFill="1" applyBorder="1" applyAlignment="1">
      <alignment vertical="top"/>
    </xf>
    <xf numFmtId="0" fontId="0" fillId="0" borderId="27" xfId="0" applyFont="1" applyFill="1" applyBorder="1" applyAlignment="1">
      <alignment vertical="top"/>
    </xf>
    <xf numFmtId="0" fontId="0" fillId="0" borderId="30" xfId="0" applyFont="1" applyFill="1" applyBorder="1" applyAlignment="1">
      <alignment vertical="top"/>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2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5" xfId="0" applyFill="1" applyBorder="1" applyAlignment="1">
      <alignment/>
    </xf>
    <xf numFmtId="0" fontId="0" fillId="0" borderId="27" xfId="0" applyFont="1" applyFill="1" applyBorder="1" applyAlignment="1">
      <alignment horizontal="left" vertical="top" wrapText="1"/>
    </xf>
    <xf numFmtId="0" fontId="0" fillId="0" borderId="27" xfId="0" applyFont="1" applyFill="1" applyBorder="1" applyAlignment="1">
      <alignment horizontal="right" vertical="top" wrapText="1"/>
    </xf>
    <xf numFmtId="0" fontId="0" fillId="0" borderId="34" xfId="0" applyFont="1" applyFill="1" applyBorder="1" applyAlignment="1">
      <alignment vertical="top"/>
    </xf>
    <xf numFmtId="0" fontId="0" fillId="0" borderId="34" xfId="0" applyFont="1" applyFill="1" applyBorder="1" applyAlignment="1">
      <alignment horizontal="left" vertical="top" wrapText="1"/>
    </xf>
    <xf numFmtId="0" fontId="0" fillId="0" borderId="15" xfId="0" applyFont="1" applyFill="1" applyBorder="1" applyAlignment="1">
      <alignment vertical="top"/>
    </xf>
    <xf numFmtId="0" fontId="0" fillId="0" borderId="52" xfId="0" applyFont="1" applyFill="1" applyBorder="1" applyAlignment="1">
      <alignmen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wrapText="1"/>
    </xf>
    <xf numFmtId="0" fontId="2" fillId="0" borderId="44" xfId="0" applyFont="1" applyFill="1" applyBorder="1" applyAlignment="1">
      <alignment vertical="top"/>
    </xf>
    <xf numFmtId="0" fontId="2" fillId="0" borderId="24" xfId="0" applyFont="1" applyFill="1" applyBorder="1" applyAlignment="1">
      <alignment vertical="top"/>
    </xf>
    <xf numFmtId="0" fontId="0" fillId="0" borderId="0" xfId="0" applyFont="1" applyAlignment="1" quotePrefix="1">
      <alignment horizontal="left"/>
    </xf>
    <xf numFmtId="0" fontId="0" fillId="0" borderId="0" xfId="0" applyFont="1" applyFill="1" applyAlignment="1">
      <alignment/>
    </xf>
    <xf numFmtId="0" fontId="0" fillId="0" borderId="26" xfId="0" applyFont="1" applyFill="1" applyBorder="1" applyAlignment="1">
      <alignment horizontal="center"/>
    </xf>
    <xf numFmtId="4" fontId="5" fillId="0" borderId="25" xfId="0" applyNumberFormat="1" applyFont="1" applyBorder="1" applyAlignment="1">
      <alignment vertical="top" wrapText="1"/>
    </xf>
    <xf numFmtId="166" fontId="0" fillId="0" borderId="44" xfId="0" applyNumberFormat="1" applyFont="1" applyFill="1" applyBorder="1" applyAlignment="1">
      <alignment/>
    </xf>
    <xf numFmtId="166" fontId="0" fillId="0" borderId="0" xfId="0" applyNumberFormat="1" applyFont="1" applyFill="1" applyBorder="1" applyAlignment="1">
      <alignment/>
    </xf>
    <xf numFmtId="166" fontId="0" fillId="0" borderId="13" xfId="0" applyNumberFormat="1" applyFont="1" applyFill="1" applyBorder="1" applyAlignment="1">
      <alignment/>
    </xf>
    <xf numFmtId="166" fontId="0" fillId="0" borderId="0" xfId="0" applyNumberFormat="1" applyFont="1" applyFill="1" applyAlignment="1">
      <alignment/>
    </xf>
    <xf numFmtId="0" fontId="0" fillId="0" borderId="0" xfId="0" applyFont="1" applyFill="1" applyAlignment="1">
      <alignment/>
    </xf>
    <xf numFmtId="14" fontId="0" fillId="0" borderId="13" xfId="0" applyNumberFormat="1" applyFont="1" applyFill="1" applyBorder="1" applyAlignment="1">
      <alignment/>
    </xf>
    <xf numFmtId="14" fontId="0" fillId="0" borderId="0" xfId="0" applyNumberFormat="1" applyFont="1" applyFill="1" applyBorder="1" applyAlignment="1">
      <alignment/>
    </xf>
    <xf numFmtId="0" fontId="0" fillId="0" borderId="16" xfId="0" applyFill="1" applyBorder="1" applyAlignment="1">
      <alignment horizontal="center"/>
    </xf>
    <xf numFmtId="0" fontId="0" fillId="0" borderId="94" xfId="0" applyFill="1" applyBorder="1" applyAlignment="1">
      <alignment horizontal="center"/>
    </xf>
    <xf numFmtId="0" fontId="5" fillId="0" borderId="82" xfId="0" applyFont="1" applyFill="1" applyBorder="1" applyAlignment="1">
      <alignment horizontal="center"/>
    </xf>
    <xf numFmtId="0" fontId="5" fillId="0" borderId="81" xfId="0" applyFont="1" applyFill="1" applyBorder="1" applyAlignment="1">
      <alignment horizontal="center"/>
    </xf>
    <xf numFmtId="0" fontId="0" fillId="0" borderId="34" xfId="0" applyFont="1" applyFill="1" applyBorder="1" applyAlignment="1">
      <alignment horizontal="center"/>
    </xf>
    <xf numFmtId="0" fontId="0" fillId="0" borderId="0" xfId="0" applyFill="1" applyBorder="1" applyAlignment="1" quotePrefix="1">
      <alignment horizontal="right"/>
    </xf>
    <xf numFmtId="0" fontId="10" fillId="0" borderId="62" xfId="0" applyFont="1" applyFill="1" applyBorder="1" applyAlignment="1">
      <alignment horizontal="center"/>
    </xf>
    <xf numFmtId="0" fontId="2" fillId="0" borderId="74" xfId="0" applyFont="1" applyFill="1" applyBorder="1" applyAlignment="1">
      <alignment horizontal="center" wrapText="1"/>
    </xf>
    <xf numFmtId="0" fontId="11" fillId="0" borderId="74" xfId="0" applyFont="1" applyFill="1" applyBorder="1" applyAlignment="1">
      <alignment wrapText="1"/>
    </xf>
    <xf numFmtId="1" fontId="0" fillId="0" borderId="15" xfId="0" applyNumberFormat="1" applyBorder="1" applyAlignment="1">
      <alignment/>
    </xf>
    <xf numFmtId="4" fontId="0" fillId="0" borderId="0" xfId="0" applyNumberFormat="1" applyFill="1" applyBorder="1" applyAlignment="1">
      <alignment/>
    </xf>
    <xf numFmtId="4" fontId="0" fillId="0" borderId="0" xfId="0" applyNumberFormat="1" applyFill="1" applyAlignment="1">
      <alignment/>
    </xf>
    <xf numFmtId="4" fontId="23" fillId="0" borderId="27" xfId="0" applyNumberFormat="1" applyFont="1" applyFill="1" applyBorder="1" applyAlignment="1">
      <alignment horizontal="center" vertical="center"/>
    </xf>
    <xf numFmtId="4" fontId="0" fillId="0" borderId="28" xfId="0" applyNumberFormat="1" applyFont="1" applyFill="1" applyBorder="1" applyAlignment="1">
      <alignment/>
    </xf>
    <xf numFmtId="4" fontId="0" fillId="0" borderId="14" xfId="0" applyNumberFormat="1" applyFont="1" applyFill="1" applyBorder="1" applyAlignment="1">
      <alignment/>
    </xf>
    <xf numFmtId="4" fontId="0" fillId="0" borderId="26" xfId="0" applyNumberFormat="1" applyFont="1" applyFill="1" applyBorder="1" applyAlignment="1">
      <alignment/>
    </xf>
    <xf numFmtId="4" fontId="0" fillId="0" borderId="64" xfId="0" applyNumberFormat="1" applyFont="1" applyFill="1" applyBorder="1" applyAlignment="1">
      <alignment/>
    </xf>
    <xf numFmtId="0" fontId="0" fillId="0" borderId="0" xfId="0" applyFill="1" applyAlignment="1" quotePrefix="1">
      <alignment/>
    </xf>
    <xf numFmtId="0" fontId="0" fillId="0" borderId="0" xfId="0" applyFont="1" applyFill="1" applyBorder="1" applyAlignment="1">
      <alignment/>
    </xf>
    <xf numFmtId="1" fontId="0" fillId="0" borderId="15" xfId="0" applyNumberFormat="1" applyFont="1" applyFill="1" applyBorder="1" applyAlignment="1">
      <alignment/>
    </xf>
    <xf numFmtId="1" fontId="0" fillId="0" borderId="14" xfId="0" applyNumberFormat="1" applyFont="1" applyFill="1" applyBorder="1" applyAlignment="1">
      <alignment/>
    </xf>
    <xf numFmtId="0" fontId="0" fillId="0" borderId="14" xfId="0" applyFont="1" applyBorder="1" applyAlignment="1">
      <alignment/>
    </xf>
    <xf numFmtId="1" fontId="0" fillId="0" borderId="24" xfId="0" applyNumberFormat="1" applyFont="1" applyFill="1" applyBorder="1" applyAlignment="1">
      <alignment/>
    </xf>
    <xf numFmtId="1" fontId="0" fillId="0" borderId="24" xfId="0" applyNumberFormat="1" applyFill="1" applyBorder="1" applyAlignment="1">
      <alignment horizontal="right"/>
    </xf>
    <xf numFmtId="1" fontId="0" fillId="0" borderId="24" xfId="0" applyNumberFormat="1" applyFill="1" applyBorder="1" applyAlignment="1">
      <alignment/>
    </xf>
    <xf numFmtId="0" fontId="0" fillId="0" borderId="15" xfId="0" applyFont="1" applyFill="1" applyBorder="1" applyAlignment="1">
      <alignment/>
    </xf>
    <xf numFmtId="0" fontId="0" fillId="0" borderId="27" xfId="0" applyFont="1" applyFill="1" applyBorder="1" applyAlignment="1">
      <alignment/>
    </xf>
    <xf numFmtId="0" fontId="3" fillId="0" borderId="0" xfId="0" applyFont="1" applyAlignment="1">
      <alignment horizontal="center"/>
    </xf>
    <xf numFmtId="0" fontId="4" fillId="0" borderId="0" xfId="0" applyFont="1" applyAlignment="1">
      <alignment wrapText="1"/>
    </xf>
    <xf numFmtId="0" fontId="4" fillId="0" borderId="0" xfId="0" applyFont="1" applyAlignment="1">
      <alignment/>
    </xf>
    <xf numFmtId="49" fontId="4" fillId="0" borderId="0" xfId="0" applyNumberFormat="1" applyFont="1" applyAlignment="1">
      <alignment/>
    </xf>
    <xf numFmtId="0" fontId="4" fillId="0" borderId="13" xfId="0" applyFont="1" applyBorder="1" applyAlignment="1">
      <alignment/>
    </xf>
    <xf numFmtId="0" fontId="0" fillId="0" borderId="13" xfId="0" applyBorder="1" applyAlignment="1">
      <alignment/>
    </xf>
    <xf numFmtId="0" fontId="0" fillId="0" borderId="0" xfId="0" applyFont="1" applyAlignment="1">
      <alignment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3" fillId="0" borderId="43" xfId="0" applyFont="1" applyFill="1" applyBorder="1" applyAlignment="1">
      <alignment vertical="center" wrapText="1"/>
    </xf>
    <xf numFmtId="0" fontId="0" fillId="0" borderId="13" xfId="0" applyFont="1" applyFill="1" applyBorder="1" applyAlignment="1">
      <alignment horizontal="right" wrapText="1"/>
    </xf>
    <xf numFmtId="0" fontId="0" fillId="0" borderId="0" xfId="0" applyFont="1" applyAlignment="1" quotePrefix="1">
      <alignment horizontal="left" wrapText="1"/>
    </xf>
    <xf numFmtId="0" fontId="0" fillId="0" borderId="0" xfId="0" applyFont="1" applyAlignment="1">
      <alignment horizontal="left" wrapText="1"/>
    </xf>
    <xf numFmtId="0" fontId="12" fillId="0" borderId="0" xfId="0" applyFont="1" applyBorder="1" applyAlignment="1">
      <alignment horizontal="left" wrapText="1"/>
    </xf>
    <xf numFmtId="0" fontId="0" fillId="0" borderId="0" xfId="0" applyBorder="1" applyAlignment="1">
      <alignment wrapText="1"/>
    </xf>
    <xf numFmtId="0" fontId="0" fillId="0" borderId="0" xfId="0" applyAlignment="1">
      <alignment wrapText="1"/>
    </xf>
    <xf numFmtId="0" fontId="2" fillId="0" borderId="95" xfId="0" applyFont="1" applyFill="1" applyBorder="1" applyAlignment="1">
      <alignment horizontal="center" wrapText="1"/>
    </xf>
    <xf numFmtId="0" fontId="0" fillId="0" borderId="44" xfId="0" applyFill="1" applyBorder="1" applyAlignment="1">
      <alignment horizontal="center" wrapText="1"/>
    </xf>
    <xf numFmtId="0" fontId="0" fillId="0" borderId="85" xfId="0" applyFill="1" applyBorder="1" applyAlignment="1">
      <alignment horizontal="center" wrapText="1"/>
    </xf>
    <xf numFmtId="0" fontId="9" fillId="0" borderId="0" xfId="0" applyFont="1" applyFill="1" applyBorder="1" applyAlignment="1">
      <alignment/>
    </xf>
    <xf numFmtId="0" fontId="0" fillId="0" borderId="0" xfId="0" applyFill="1" applyBorder="1" applyAlignment="1">
      <alignment/>
    </xf>
    <xf numFmtId="0" fontId="0" fillId="0" borderId="36" xfId="0" applyFont="1" applyFill="1" applyBorder="1" applyAlignment="1">
      <alignment horizontal="left" wrapText="1"/>
    </xf>
    <xf numFmtId="0" fontId="0" fillId="0" borderId="28" xfId="0" applyFill="1" applyBorder="1" applyAlignment="1">
      <alignment wrapText="1"/>
    </xf>
    <xf numFmtId="0" fontId="0" fillId="0" borderId="18" xfId="0" applyFill="1" applyBorder="1" applyAlignment="1">
      <alignment wrapText="1"/>
    </xf>
    <xf numFmtId="0" fontId="0" fillId="0" borderId="96" xfId="0" applyFill="1" applyBorder="1" applyAlignment="1">
      <alignment horizontal="left" vertical="top" wrapText="1"/>
    </xf>
    <xf numFmtId="0" fontId="0" fillId="0" borderId="65" xfId="0" applyFill="1" applyBorder="1" applyAlignment="1">
      <alignment wrapText="1"/>
    </xf>
    <xf numFmtId="0" fontId="0" fillId="0" borderId="86" xfId="0" applyFill="1" applyBorder="1" applyAlignment="1">
      <alignment wrapText="1"/>
    </xf>
    <xf numFmtId="0" fontId="0" fillId="0" borderId="54" xfId="0" applyFill="1" applyBorder="1" applyAlignment="1">
      <alignment horizontal="left" wrapText="1"/>
    </xf>
    <xf numFmtId="0" fontId="0" fillId="0" borderId="25" xfId="0" applyFill="1" applyBorder="1" applyAlignment="1">
      <alignment wrapText="1"/>
    </xf>
    <xf numFmtId="0" fontId="0" fillId="0" borderId="17" xfId="0" applyFill="1" applyBorder="1" applyAlignment="1">
      <alignment wrapText="1"/>
    </xf>
    <xf numFmtId="0" fontId="0" fillId="0" borderId="61" xfId="0" applyBorder="1" applyAlignment="1">
      <alignment vertical="top"/>
    </xf>
    <xf numFmtId="0" fontId="0" fillId="0" borderId="41" xfId="0" applyBorder="1" applyAlignment="1">
      <alignment vertical="top"/>
    </xf>
    <xf numFmtId="0" fontId="0" fillId="0" borderId="59" xfId="0" applyBorder="1" applyAlignment="1">
      <alignment vertical="top"/>
    </xf>
    <xf numFmtId="0" fontId="0" fillId="0" borderId="50" xfId="0" applyBorder="1" applyAlignment="1">
      <alignment horizontal="center" vertical="top"/>
    </xf>
    <xf numFmtId="0" fontId="0" fillId="0" borderId="75" xfId="0" applyFont="1" applyBorder="1" applyAlignment="1">
      <alignment vertical="top"/>
    </xf>
    <xf numFmtId="0" fontId="0" fillId="0" borderId="49" xfId="0" applyFont="1" applyBorder="1" applyAlignment="1">
      <alignment vertical="top"/>
    </xf>
    <xf numFmtId="0" fontId="0" fillId="0" borderId="50" xfId="0" applyFont="1" applyBorder="1" applyAlignment="1">
      <alignment vertical="top"/>
    </xf>
    <xf numFmtId="0" fontId="0" fillId="0" borderId="50" xfId="0" applyBorder="1" applyAlignment="1">
      <alignment vertical="top"/>
    </xf>
    <xf numFmtId="0" fontId="0" fillId="0" borderId="27" xfId="0" applyBorder="1" applyAlignment="1">
      <alignment vertical="top"/>
    </xf>
    <xf numFmtId="0" fontId="0" fillId="0" borderId="14" xfId="0" applyBorder="1" applyAlignment="1">
      <alignment vertical="top"/>
    </xf>
    <xf numFmtId="0" fontId="0" fillId="0" borderId="52" xfId="0" applyBorder="1" applyAlignment="1">
      <alignment vertical="top"/>
    </xf>
    <xf numFmtId="0" fontId="0" fillId="0" borderId="29" xfId="0" applyBorder="1" applyAlignment="1">
      <alignment vertical="top"/>
    </xf>
    <xf numFmtId="0" fontId="0" fillId="0" borderId="51" xfId="0" applyBorder="1" applyAlignment="1">
      <alignment vertical="top"/>
    </xf>
    <xf numFmtId="0" fontId="2" fillId="0" borderId="62" xfId="0" applyFont="1" applyBorder="1" applyAlignment="1">
      <alignment vertical="center"/>
    </xf>
    <xf numFmtId="0" fontId="2" fillId="0" borderId="34" xfId="0" applyFont="1" applyBorder="1" applyAlignment="1">
      <alignment vertical="center"/>
    </xf>
    <xf numFmtId="0" fontId="2" fillId="0" borderId="32" xfId="0" applyFont="1" applyBorder="1" applyAlignment="1">
      <alignment vertical="center"/>
    </xf>
    <xf numFmtId="0" fontId="0" fillId="0" borderId="97" xfId="0" applyBorder="1" applyAlignment="1">
      <alignment horizontal="left" vertical="top"/>
    </xf>
    <xf numFmtId="0" fontId="0" fillId="0" borderId="45" xfId="0" applyBorder="1" applyAlignment="1">
      <alignment horizontal="left" vertical="top"/>
    </xf>
    <xf numFmtId="0" fontId="0" fillId="0" borderId="91" xfId="0" applyBorder="1" applyAlignment="1">
      <alignment horizontal="left" vertical="top"/>
    </xf>
    <xf numFmtId="0" fontId="0" fillId="0" borderId="42" xfId="0" applyBorder="1" applyAlignment="1">
      <alignment horizontal="left" vertical="top"/>
    </xf>
    <xf numFmtId="0" fontId="0" fillId="0" borderId="13" xfId="0" applyBorder="1" applyAlignment="1">
      <alignment horizontal="left" vertical="top"/>
    </xf>
    <xf numFmtId="0" fontId="0" fillId="0" borderId="43" xfId="0" applyBorder="1" applyAlignment="1">
      <alignment horizontal="left" vertical="top"/>
    </xf>
    <xf numFmtId="0" fontId="3" fillId="0" borderId="44" xfId="0" applyFont="1" applyBorder="1" applyAlignment="1">
      <alignment horizontal="center"/>
    </xf>
    <xf numFmtId="0" fontId="0" fillId="0" borderId="23"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6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0" xfId="0" applyFont="1" applyFill="1" applyAlignment="1">
      <alignment horizontal="center"/>
    </xf>
    <xf numFmtId="0" fontId="4" fillId="0" borderId="0" xfId="0" applyFont="1" applyAlignment="1">
      <alignment horizontal="left" vertical="center" wrapText="1"/>
    </xf>
    <xf numFmtId="0" fontId="0" fillId="0" borderId="13" xfId="0" applyFill="1" applyBorder="1" applyAlignment="1">
      <alignment vertical="center" wrapText="1"/>
    </xf>
    <xf numFmtId="0" fontId="0" fillId="0" borderId="43" xfId="0" applyFill="1" applyBorder="1" applyAlignment="1">
      <alignmen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Border="1" applyAlignment="1">
      <alignment horizontal="left" vertical="center" wrapText="1"/>
    </xf>
    <xf numFmtId="0" fontId="3" fillId="0" borderId="0" xfId="0" applyFont="1" applyAlignment="1">
      <alignment horizontal="center" wrapText="1"/>
    </xf>
    <xf numFmtId="0" fontId="2" fillId="33" borderId="96" xfId="0" applyFont="1" applyFill="1" applyBorder="1" applyAlignment="1">
      <alignment horizontal="center"/>
    </xf>
    <xf numFmtId="0" fontId="2" fillId="33" borderId="65" xfId="0" applyFont="1" applyFill="1" applyBorder="1" applyAlignment="1">
      <alignment horizontal="center"/>
    </xf>
    <xf numFmtId="0" fontId="2" fillId="33" borderId="72" xfId="0" applyFont="1" applyFill="1" applyBorder="1" applyAlignment="1">
      <alignment horizontal="center"/>
    </xf>
    <xf numFmtId="0" fontId="2" fillId="33" borderId="6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NumberFormat="1" applyFont="1" applyBorder="1" applyAlignment="1" applyProtection="1">
      <alignment vertical="top" wrapText="1"/>
      <protection locked="0"/>
    </xf>
    <xf numFmtId="0" fontId="5" fillId="0" borderId="0" xfId="0" applyFont="1" applyAlignment="1">
      <alignment vertical="top" wrapText="1"/>
    </xf>
    <xf numFmtId="4" fontId="5" fillId="0" borderId="11" xfId="0" applyNumberFormat="1" applyFont="1" applyBorder="1" applyAlignment="1">
      <alignment vertical="top" wrapText="1"/>
    </xf>
    <xf numFmtId="4" fontId="5" fillId="0" borderId="0" xfId="0" applyNumberFormat="1" applyFont="1" applyBorder="1" applyAlignment="1">
      <alignment vertical="top" wrapText="1"/>
    </xf>
    <xf numFmtId="4" fontId="5" fillId="0" borderId="0" xfId="0" applyNumberFormat="1" applyFont="1" applyAlignment="1">
      <alignment vertical="top" wrapText="1"/>
    </xf>
    <xf numFmtId="4" fontId="5" fillId="0" borderId="13" xfId="0" applyNumberFormat="1" applyFont="1" applyBorder="1" applyAlignment="1">
      <alignment vertical="top" wrapText="1"/>
    </xf>
    <xf numFmtId="4" fontId="5" fillId="0" borderId="25" xfId="0" applyNumberFormat="1" applyFont="1" applyBorder="1" applyAlignment="1">
      <alignment vertical="top" wrapText="1"/>
    </xf>
    <xf numFmtId="4" fontId="5" fillId="0" borderId="45" xfId="0" applyNumberFormat="1" applyFont="1" applyBorder="1" applyAlignment="1">
      <alignment vertical="top" wrapText="1"/>
    </xf>
    <xf numFmtId="0" fontId="10" fillId="0" borderId="0" xfId="0" applyFont="1" applyAlignment="1">
      <alignment horizontal="center" vertical="top" wrapText="1"/>
    </xf>
    <xf numFmtId="0" fontId="5" fillId="0" borderId="45" xfId="0" applyFont="1" applyBorder="1" applyAlignment="1">
      <alignment vertical="top" wrapText="1"/>
    </xf>
    <xf numFmtId="0" fontId="5" fillId="0" borderId="69" xfId="0" applyFont="1" applyBorder="1" applyAlignment="1">
      <alignment vertical="top" wrapText="1"/>
    </xf>
    <xf numFmtId="0" fontId="5" fillId="0" borderId="0" xfId="0" applyFont="1" applyBorder="1" applyAlignment="1">
      <alignment vertical="top" wrapText="1"/>
    </xf>
    <xf numFmtId="4" fontId="5" fillId="0" borderId="99" xfId="0" applyNumberFormat="1" applyFont="1" applyBorder="1" applyAlignment="1">
      <alignment vertical="top" wrapText="1"/>
    </xf>
    <xf numFmtId="0" fontId="2" fillId="0" borderId="27" xfId="0" applyFont="1" applyBorder="1" applyAlignment="1">
      <alignment vertical="top"/>
    </xf>
    <xf numFmtId="0" fontId="2" fillId="0" borderId="52" xfId="0" applyFont="1" applyBorder="1" applyAlignment="1">
      <alignment vertical="top"/>
    </xf>
    <xf numFmtId="49" fontId="0" fillId="0" borderId="29"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49" fontId="0" fillId="0" borderId="75"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0" fontId="0" fillId="0" borderId="62" xfId="0" applyFont="1" applyBorder="1" applyAlignment="1">
      <alignment horizontal="left" vertical="center" wrapTex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27" xfId="0" applyFont="1" applyBorder="1" applyAlignment="1">
      <alignment horizontal="center" vertical="center" wrapText="1"/>
    </xf>
    <xf numFmtId="49" fontId="2" fillId="0" borderId="42" xfId="0" applyNumberFormat="1" applyFont="1" applyBorder="1" applyAlignment="1">
      <alignment horizontal="left" vertical="top"/>
    </xf>
    <xf numFmtId="49" fontId="2" fillId="0" borderId="100"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89" xfId="0" applyNumberFormat="1" applyFont="1" applyBorder="1" applyAlignment="1">
      <alignment horizontal="left" vertical="top"/>
    </xf>
    <xf numFmtId="49" fontId="2" fillId="0" borderId="84" xfId="0" applyNumberFormat="1" applyFont="1" applyBorder="1" applyAlignment="1">
      <alignment horizontal="left" vertical="top"/>
    </xf>
    <xf numFmtId="49" fontId="2" fillId="0" borderId="85" xfId="0" applyNumberFormat="1" applyFont="1" applyBorder="1" applyAlignment="1">
      <alignment horizontal="left" vertical="top"/>
    </xf>
    <xf numFmtId="0" fontId="0" fillId="0" borderId="5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77" xfId="0" applyFont="1" applyBorder="1" applyAlignment="1">
      <alignment horizontal="center" vertical="center" wrapText="1"/>
    </xf>
    <xf numFmtId="49" fontId="0" fillId="0" borderId="61" xfId="0" applyNumberFormat="1" applyFont="1" applyBorder="1" applyAlignment="1">
      <alignment horizontal="left" wrapText="1"/>
    </xf>
    <xf numFmtId="49" fontId="0" fillId="0" borderId="41" xfId="0" applyNumberFormat="1" applyFont="1" applyBorder="1" applyAlignment="1">
      <alignment horizontal="left" wrapText="1"/>
    </xf>
    <xf numFmtId="49" fontId="0" fillId="0" borderId="59" xfId="0" applyNumberFormat="1" applyFont="1" applyBorder="1" applyAlignment="1">
      <alignment horizontal="left" wrapText="1"/>
    </xf>
    <xf numFmtId="0" fontId="0" fillId="0" borderId="62" xfId="0" applyFont="1" applyBorder="1" applyAlignment="1">
      <alignment horizontal="center" vertical="center" wrapText="1"/>
    </xf>
    <xf numFmtId="0" fontId="0" fillId="0" borderId="15" xfId="0" applyFont="1" applyBorder="1" applyAlignment="1">
      <alignment horizontal="center" vertical="center" wrapText="1"/>
    </xf>
    <xf numFmtId="0" fontId="2" fillId="34" borderId="53" xfId="0" applyFont="1" applyFill="1" applyBorder="1" applyAlignment="1">
      <alignment horizontal="center" vertical="center" wrapText="1"/>
    </xf>
    <xf numFmtId="0" fontId="0" fillId="0" borderId="101" xfId="0" applyBorder="1" applyAlignment="1">
      <alignment horizontal="center" vertical="center" wrapText="1"/>
    </xf>
    <xf numFmtId="0" fontId="0" fillId="0" borderId="40" xfId="0" applyBorder="1" applyAlignment="1">
      <alignment horizontal="center" vertical="center" wrapText="1"/>
    </xf>
    <xf numFmtId="0" fontId="0" fillId="0" borderId="52" xfId="0" applyFont="1" applyBorder="1" applyAlignment="1">
      <alignment horizontal="center"/>
    </xf>
    <xf numFmtId="0" fontId="0" fillId="0" borderId="96" xfId="0" applyFont="1" applyBorder="1" applyAlignment="1">
      <alignment horizontal="center"/>
    </xf>
    <xf numFmtId="0" fontId="0" fillId="0" borderId="73" xfId="0" applyFont="1" applyBorder="1" applyAlignment="1">
      <alignment horizontal="center"/>
    </xf>
    <xf numFmtId="0" fontId="0" fillId="0" borderId="2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92" xfId="0" applyBorder="1" applyAlignment="1">
      <alignment horizontal="center" vertical="center" wrapText="1"/>
    </xf>
    <xf numFmtId="0" fontId="0"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19" fillId="34" borderId="36" xfId="0" applyFont="1" applyFill="1"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79" xfId="0" applyFont="1" applyBorder="1" applyAlignment="1">
      <alignment horizontal="center" vertical="center" wrapText="1"/>
    </xf>
    <xf numFmtId="0" fontId="0" fillId="0" borderId="37"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Deimos">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6"/>
  <sheetViews>
    <sheetView view="pageLayout" zoomScaleNormal="120" workbookViewId="0" topLeftCell="A2">
      <selection activeCell="O2" sqref="O2"/>
    </sheetView>
  </sheetViews>
  <sheetFormatPr defaultColWidth="11.421875" defaultRowHeight="12.75"/>
  <cols>
    <col min="1" max="1" width="5.00390625" style="0" customWidth="1"/>
    <col min="2" max="2" width="5.421875" style="0" customWidth="1"/>
    <col min="8" max="8" width="9.57421875" style="0" customWidth="1"/>
    <col min="9" max="9" width="7.7109375" style="0" hidden="1" customWidth="1"/>
  </cols>
  <sheetData>
    <row r="1" spans="1:8" ht="18">
      <c r="A1" s="515" t="s">
        <v>470</v>
      </c>
      <c r="B1" s="515"/>
      <c r="C1" s="515"/>
      <c r="D1" s="515"/>
      <c r="E1" s="515"/>
      <c r="F1" s="515"/>
      <c r="G1" s="515"/>
      <c r="H1" s="515"/>
    </row>
    <row r="2" spans="1:8" ht="15">
      <c r="A2" s="11"/>
      <c r="B2" s="11"/>
      <c r="C2" s="11"/>
      <c r="D2" s="11"/>
      <c r="E2" s="11"/>
      <c r="F2" s="11"/>
      <c r="G2" s="11"/>
      <c r="H2" s="11"/>
    </row>
    <row r="3" spans="1:8" ht="15">
      <c r="A3" s="11" t="s">
        <v>427</v>
      </c>
      <c r="B3" s="11"/>
      <c r="C3" s="11"/>
      <c r="D3" s="11"/>
      <c r="E3" s="11"/>
      <c r="F3" s="11"/>
      <c r="G3" s="11"/>
      <c r="H3" s="11"/>
    </row>
    <row r="4" spans="1:8" ht="15">
      <c r="A4" s="11"/>
      <c r="B4" s="11"/>
      <c r="C4" s="11"/>
      <c r="D4" s="11"/>
      <c r="E4" s="11"/>
      <c r="F4" s="11"/>
      <c r="G4" s="11"/>
      <c r="H4" s="11"/>
    </row>
    <row r="5" spans="1:8" ht="15">
      <c r="A5" s="11"/>
      <c r="B5" s="11"/>
      <c r="C5" s="11"/>
      <c r="D5" s="11"/>
      <c r="E5" s="11"/>
      <c r="F5" s="11"/>
      <c r="G5" s="11"/>
      <c r="H5" s="11"/>
    </row>
    <row r="6" spans="1:8" ht="15.75">
      <c r="A6" s="62" t="s">
        <v>118</v>
      </c>
      <c r="B6" s="62" t="s">
        <v>360</v>
      </c>
      <c r="C6" s="11"/>
      <c r="D6" s="11"/>
      <c r="E6" s="11"/>
      <c r="F6" s="62"/>
      <c r="G6" s="11"/>
      <c r="H6" s="11"/>
    </row>
    <row r="7" spans="1:8" ht="30" customHeight="1">
      <c r="A7" s="101" t="s">
        <v>18</v>
      </c>
      <c r="B7" s="518" t="s">
        <v>251</v>
      </c>
      <c r="C7" s="518"/>
      <c r="D7" s="518"/>
      <c r="E7" s="11"/>
      <c r="F7" s="11"/>
      <c r="G7" s="11"/>
      <c r="H7" s="11"/>
    </row>
    <row r="8" spans="1:8" ht="30" customHeight="1">
      <c r="A8" s="101" t="s">
        <v>19</v>
      </c>
      <c r="B8" s="517" t="s">
        <v>74</v>
      </c>
      <c r="C8" s="517"/>
      <c r="D8" s="517"/>
      <c r="E8" s="11"/>
      <c r="F8" s="11"/>
      <c r="G8" s="11"/>
      <c r="H8" s="11"/>
    </row>
    <row r="9" spans="1:8" ht="30" customHeight="1">
      <c r="A9" s="101" t="s">
        <v>20</v>
      </c>
      <c r="B9" s="11" t="s">
        <v>252</v>
      </c>
      <c r="C9" s="11"/>
      <c r="D9" s="11"/>
      <c r="E9" s="11"/>
      <c r="F9" s="11"/>
      <c r="G9" s="11"/>
      <c r="H9" s="11"/>
    </row>
    <row r="10" spans="1:8" ht="30" customHeight="1">
      <c r="A10" s="101" t="s">
        <v>21</v>
      </c>
      <c r="B10" s="11" t="s">
        <v>236</v>
      </c>
      <c r="C10" s="11"/>
      <c r="D10" s="11"/>
      <c r="E10" s="11"/>
      <c r="F10" s="11"/>
      <c r="G10" s="11"/>
      <c r="H10" s="11"/>
    </row>
    <row r="11" spans="1:8" ht="22.5" customHeight="1">
      <c r="A11" s="101"/>
      <c r="B11" s="11" t="s">
        <v>75</v>
      </c>
      <c r="C11" s="11" t="s">
        <v>98</v>
      </c>
      <c r="D11" s="11"/>
      <c r="E11" s="11"/>
      <c r="F11" s="11"/>
      <c r="G11" s="11"/>
      <c r="H11" s="11"/>
    </row>
    <row r="12" spans="1:8" ht="22.5" customHeight="1">
      <c r="A12" s="101"/>
      <c r="B12" s="11" t="s">
        <v>77</v>
      </c>
      <c r="C12" s="11" t="s">
        <v>101</v>
      </c>
      <c r="D12" s="11"/>
      <c r="E12" s="11"/>
      <c r="F12" s="11"/>
      <c r="G12" s="11"/>
      <c r="H12" s="11"/>
    </row>
    <row r="13" spans="1:8" ht="22.5" customHeight="1">
      <c r="A13" s="101" t="s">
        <v>22</v>
      </c>
      <c r="B13" s="11" t="s">
        <v>358</v>
      </c>
      <c r="C13" s="11"/>
      <c r="D13" s="11"/>
      <c r="E13" s="11"/>
      <c r="F13" s="11"/>
      <c r="G13" s="11"/>
      <c r="H13" s="11"/>
    </row>
    <row r="14" spans="1:8" ht="30" customHeight="1">
      <c r="A14" s="101" t="s">
        <v>23</v>
      </c>
      <c r="B14" s="11" t="s">
        <v>253</v>
      </c>
      <c r="C14" s="11"/>
      <c r="D14" s="11"/>
      <c r="E14" s="11"/>
      <c r="F14" s="11"/>
      <c r="G14" s="11"/>
      <c r="H14" s="11"/>
    </row>
    <row r="15" spans="1:8" ht="30" customHeight="1">
      <c r="A15" s="101" t="s">
        <v>24</v>
      </c>
      <c r="B15" s="11" t="s">
        <v>254</v>
      </c>
      <c r="C15" s="11"/>
      <c r="D15" s="11"/>
      <c r="E15" s="11"/>
      <c r="F15" s="11"/>
      <c r="G15" s="11"/>
      <c r="H15" s="11"/>
    </row>
    <row r="16" spans="1:8" ht="45" customHeight="1">
      <c r="A16" s="102" t="s">
        <v>25</v>
      </c>
      <c r="B16" s="516" t="s">
        <v>256</v>
      </c>
      <c r="C16" s="516"/>
      <c r="D16" s="516"/>
      <c r="E16" s="516"/>
      <c r="F16" s="516"/>
      <c r="G16" s="516"/>
      <c r="H16" s="516"/>
    </row>
    <row r="17" spans="1:8" ht="30" customHeight="1">
      <c r="A17" s="186" t="s">
        <v>120</v>
      </c>
      <c r="B17" s="62" t="s">
        <v>357</v>
      </c>
      <c r="C17" s="11"/>
      <c r="D17" s="11"/>
      <c r="G17" s="185"/>
      <c r="H17" s="185"/>
    </row>
    <row r="18" spans="1:8" ht="30" customHeight="1">
      <c r="A18" s="101" t="s">
        <v>26</v>
      </c>
      <c r="B18" s="11" t="s">
        <v>255</v>
      </c>
      <c r="C18" s="11"/>
      <c r="D18" s="11"/>
      <c r="E18" s="11"/>
      <c r="F18" s="11"/>
      <c r="G18" s="11"/>
      <c r="H18" s="11"/>
    </row>
    <row r="19" spans="1:8" ht="30" customHeight="1">
      <c r="A19" s="101" t="s">
        <v>27</v>
      </c>
      <c r="B19" s="11" t="s">
        <v>257</v>
      </c>
      <c r="C19" s="11"/>
      <c r="D19" s="11"/>
      <c r="E19" s="11"/>
      <c r="F19" s="11"/>
      <c r="G19" s="11"/>
      <c r="H19" s="11"/>
    </row>
    <row r="20" spans="1:8" ht="30" customHeight="1">
      <c r="A20" s="101" t="s">
        <v>359</v>
      </c>
      <c r="B20" s="11" t="s">
        <v>99</v>
      </c>
      <c r="C20" s="11"/>
      <c r="D20" s="11"/>
      <c r="E20" s="11"/>
      <c r="F20" s="11"/>
      <c r="G20" s="11"/>
      <c r="H20" s="11"/>
    </row>
    <row r="21" spans="1:8" ht="30" customHeight="1">
      <c r="A21" s="101" t="s">
        <v>29</v>
      </c>
      <c r="B21" s="11" t="s">
        <v>75</v>
      </c>
      <c r="C21" s="517" t="s">
        <v>193</v>
      </c>
      <c r="D21" s="517"/>
      <c r="E21" s="517"/>
      <c r="F21" s="11"/>
      <c r="G21" s="11"/>
      <c r="H21" s="11"/>
    </row>
    <row r="22" spans="1:8" ht="22.5" customHeight="1">
      <c r="A22" s="11"/>
      <c r="B22" s="11" t="s">
        <v>77</v>
      </c>
      <c r="C22" s="517" t="s">
        <v>258</v>
      </c>
      <c r="D22" s="517"/>
      <c r="E22" s="517"/>
      <c r="F22" s="11"/>
      <c r="G22" s="11"/>
      <c r="H22" s="11"/>
    </row>
    <row r="23" spans="1:8" ht="22.5" customHeight="1">
      <c r="A23" s="11"/>
      <c r="B23" s="11" t="s">
        <v>79</v>
      </c>
      <c r="C23" s="11" t="s">
        <v>229</v>
      </c>
      <c r="D23" s="11"/>
      <c r="E23" s="11"/>
      <c r="F23" s="11"/>
      <c r="G23" s="11"/>
      <c r="H23" s="11"/>
    </row>
    <row r="24" spans="1:10" ht="37.5" customHeight="1">
      <c r="A24" s="11"/>
      <c r="B24" s="100"/>
      <c r="C24" s="516"/>
      <c r="D24" s="516"/>
      <c r="E24" s="516"/>
      <c r="F24" s="516"/>
      <c r="G24" s="516"/>
      <c r="H24" s="516"/>
      <c r="I24" s="516"/>
      <c r="J24" s="516"/>
    </row>
    <row r="25" spans="1:8" ht="15">
      <c r="A25" s="11"/>
      <c r="B25" s="11"/>
      <c r="C25" s="11"/>
      <c r="D25" s="11"/>
      <c r="E25" s="11"/>
      <c r="F25" s="11"/>
      <c r="G25" s="11"/>
      <c r="H25" s="11"/>
    </row>
    <row r="26" spans="1:8" ht="15">
      <c r="A26" s="11"/>
      <c r="B26" s="11"/>
      <c r="C26" s="11"/>
      <c r="D26" s="11"/>
      <c r="E26" s="11"/>
      <c r="F26" s="11"/>
      <c r="G26" s="11"/>
      <c r="H26" s="11"/>
    </row>
    <row r="27" spans="1:8" ht="15" customHeight="1">
      <c r="A27" s="11"/>
      <c r="B27" s="11"/>
      <c r="C27" s="11"/>
      <c r="D27" s="11"/>
      <c r="E27" s="11"/>
      <c r="F27" s="11"/>
      <c r="G27" s="11"/>
      <c r="H27" s="11"/>
    </row>
    <row r="28" spans="1:8" ht="15">
      <c r="A28" s="11"/>
      <c r="B28" s="11"/>
      <c r="C28" s="11"/>
      <c r="D28" s="11"/>
      <c r="E28" s="11"/>
      <c r="F28" s="11"/>
      <c r="G28" s="11"/>
      <c r="H28" s="11"/>
    </row>
    <row r="29" spans="1:8" ht="15">
      <c r="A29" s="11"/>
      <c r="B29" s="11"/>
      <c r="C29" s="11"/>
      <c r="D29" s="11"/>
      <c r="E29" s="11"/>
      <c r="F29" s="11"/>
      <c r="G29" s="11"/>
      <c r="H29" s="11"/>
    </row>
    <row r="30" spans="1:8" ht="15">
      <c r="A30" s="11"/>
      <c r="B30" s="11"/>
      <c r="C30" s="11"/>
      <c r="D30" s="11"/>
      <c r="E30" s="11"/>
      <c r="F30" s="11"/>
      <c r="G30" s="11"/>
      <c r="H30" s="11"/>
    </row>
    <row r="31" spans="1:8" ht="15">
      <c r="A31" s="11"/>
      <c r="B31" s="11"/>
      <c r="C31" s="11"/>
      <c r="D31" s="11"/>
      <c r="E31" s="11"/>
      <c r="F31" s="11"/>
      <c r="G31" s="11"/>
      <c r="H31" s="11"/>
    </row>
    <row r="32" spans="1:8" ht="15">
      <c r="A32" s="11"/>
      <c r="B32" s="11"/>
      <c r="C32" s="11"/>
      <c r="D32" s="11"/>
      <c r="E32" s="11"/>
      <c r="F32" s="11"/>
      <c r="G32" s="11"/>
      <c r="H32" s="11"/>
    </row>
    <row r="33" spans="1:8" ht="15">
      <c r="A33" s="11"/>
      <c r="B33" s="11"/>
      <c r="C33" s="11"/>
      <c r="D33" s="11"/>
      <c r="E33" s="11"/>
      <c r="F33" s="11"/>
      <c r="G33" s="11"/>
      <c r="H33" s="11"/>
    </row>
    <row r="34" spans="1:8" ht="15">
      <c r="A34" s="11"/>
      <c r="B34" s="11"/>
      <c r="C34" s="11"/>
      <c r="D34" s="11"/>
      <c r="E34" s="11"/>
      <c r="F34" s="11"/>
      <c r="G34" s="11"/>
      <c r="H34" s="11"/>
    </row>
    <row r="35" spans="1:8" ht="15">
      <c r="A35" s="11"/>
      <c r="B35" s="11"/>
      <c r="C35" s="11"/>
      <c r="D35" s="11"/>
      <c r="E35" s="11"/>
      <c r="F35" s="11"/>
      <c r="G35" s="11"/>
      <c r="H35" s="11"/>
    </row>
    <row r="36" spans="1:8" ht="15">
      <c r="A36" s="11"/>
      <c r="B36" s="11"/>
      <c r="C36" s="11"/>
      <c r="D36" s="11"/>
      <c r="E36" s="11"/>
      <c r="F36" s="11"/>
      <c r="G36" s="11"/>
      <c r="H36" s="11"/>
    </row>
    <row r="37" spans="1:8" ht="15">
      <c r="A37" s="11"/>
      <c r="B37" s="11"/>
      <c r="C37" s="11"/>
      <c r="D37" s="11"/>
      <c r="E37" s="11"/>
      <c r="F37" s="11"/>
      <c r="G37" s="11"/>
      <c r="H37" s="11"/>
    </row>
    <row r="38" spans="1:8" ht="15">
      <c r="A38" s="11"/>
      <c r="B38" s="11"/>
      <c r="C38" s="11"/>
      <c r="D38" s="11"/>
      <c r="E38" s="11"/>
      <c r="F38" s="11"/>
      <c r="G38" s="11"/>
      <c r="H38" s="11"/>
    </row>
    <row r="39" spans="1:8" ht="15">
      <c r="A39" s="11"/>
      <c r="B39" s="11"/>
      <c r="C39" s="11"/>
      <c r="D39" s="11"/>
      <c r="E39" s="11"/>
      <c r="F39" s="11"/>
      <c r="G39" s="11"/>
      <c r="H39" s="11"/>
    </row>
    <row r="40" spans="1:8" ht="15">
      <c r="A40" s="11"/>
      <c r="B40" s="11"/>
      <c r="C40" s="11"/>
      <c r="D40" s="11"/>
      <c r="E40" s="11"/>
      <c r="F40" s="11"/>
      <c r="G40" s="11"/>
      <c r="H40" s="11"/>
    </row>
    <row r="41" spans="1:8" ht="15">
      <c r="A41" s="11"/>
      <c r="B41" s="11"/>
      <c r="C41" s="11"/>
      <c r="D41" s="11"/>
      <c r="E41" s="11"/>
      <c r="F41" s="11"/>
      <c r="G41" s="11"/>
      <c r="H41" s="11"/>
    </row>
    <row r="42" spans="1:8" ht="15">
      <c r="A42" s="11"/>
      <c r="B42" s="11"/>
      <c r="C42" s="11"/>
      <c r="D42" s="11"/>
      <c r="E42" s="11"/>
      <c r="F42" s="11"/>
      <c r="G42" s="11"/>
      <c r="H42" s="11"/>
    </row>
    <row r="43" spans="1:8" ht="15">
      <c r="A43" s="11"/>
      <c r="B43" s="11"/>
      <c r="C43" s="11"/>
      <c r="D43" s="11"/>
      <c r="E43" s="11"/>
      <c r="F43" s="11"/>
      <c r="G43" s="11"/>
      <c r="H43" s="11"/>
    </row>
    <row r="44" spans="1:8" ht="15">
      <c r="A44" s="11"/>
      <c r="B44" s="11"/>
      <c r="C44" s="11"/>
      <c r="D44" s="11"/>
      <c r="E44" s="11"/>
      <c r="F44" s="11"/>
      <c r="G44" s="11"/>
      <c r="H44" s="11"/>
    </row>
    <row r="45" spans="1:8" ht="15">
      <c r="A45" s="11"/>
      <c r="B45" s="11"/>
      <c r="C45" s="11"/>
      <c r="D45" s="11"/>
      <c r="E45" s="11"/>
      <c r="F45" s="11"/>
      <c r="G45" s="11"/>
      <c r="H45" s="11"/>
    </row>
    <row r="46" spans="1:8" ht="15">
      <c r="A46" s="11"/>
      <c r="B46" s="11"/>
      <c r="C46" s="11"/>
      <c r="D46" s="11"/>
      <c r="E46" s="11"/>
      <c r="F46" s="11"/>
      <c r="G46" s="11"/>
      <c r="H46" s="11"/>
    </row>
  </sheetData>
  <sheetProtection/>
  <mergeCells count="7">
    <mergeCell ref="A1:H1"/>
    <mergeCell ref="C24:J24"/>
    <mergeCell ref="B8:D8"/>
    <mergeCell ref="C21:E21"/>
    <mergeCell ref="C22:E22"/>
    <mergeCell ref="B7:D7"/>
    <mergeCell ref="B16:H16"/>
  </mergeCells>
  <printOptions/>
  <pageMargins left="0.984251968503937" right="0.3937007874015748" top="0.984251968503937" bottom="0.5905511811023623" header="0.5118110236220472" footer="0.5118110236220472"/>
  <pageSetup horizontalDpi="600" verticalDpi="600" orientation="portrait" paperSize="9" r:id="rId1"/>
  <headerFooter differentOddEven="1">
    <oddHeader xml:space="preserve">&amp;RStand: 12.11.2018
 </oddHeader>
  </headerFooter>
</worksheet>
</file>

<file path=xl/worksheets/sheet10.xml><?xml version="1.0" encoding="utf-8"?>
<worksheet xmlns="http://schemas.openxmlformats.org/spreadsheetml/2006/main" xmlns:r="http://schemas.openxmlformats.org/officeDocument/2006/relationships">
  <dimension ref="A1:H31"/>
  <sheetViews>
    <sheetView view="pageLayout" zoomScale="90" zoomScalePageLayoutView="90" workbookViewId="0" topLeftCell="A1">
      <selection activeCell="H11" sqref="H11:H12"/>
    </sheetView>
  </sheetViews>
  <sheetFormatPr defaultColWidth="11.421875" defaultRowHeight="12.75"/>
  <cols>
    <col min="1" max="1" width="43.421875" style="0" customWidth="1"/>
    <col min="2" max="6" width="20.7109375" style="0" customWidth="1"/>
  </cols>
  <sheetData>
    <row r="1" spans="1:7" ht="12.75">
      <c r="A1" s="5" t="s">
        <v>237</v>
      </c>
      <c r="B1" s="7"/>
      <c r="C1" s="44"/>
      <c r="D1" s="19"/>
      <c r="E1" s="19"/>
      <c r="F1" s="19"/>
      <c r="G1" s="19"/>
    </row>
    <row r="2" spans="1:7" ht="18.75" thickBot="1">
      <c r="A2" s="119" t="str">
        <f>7_Stellenuebersicht!A5:C5</f>
        <v>Boize-Kino GmbH</v>
      </c>
      <c r="B2" s="120">
        <f>7_Stellenuebersicht!C2</f>
        <v>2020</v>
      </c>
      <c r="C2" s="56"/>
      <c r="D2" s="52"/>
      <c r="E2" s="46"/>
      <c r="F2" s="46"/>
      <c r="G2" s="46"/>
    </row>
    <row r="3" spans="1:7" ht="18">
      <c r="A3" s="46"/>
      <c r="B3" s="46"/>
      <c r="C3" s="52"/>
      <c r="D3" s="52"/>
      <c r="E3" s="46"/>
      <c r="F3" s="46"/>
      <c r="G3" s="46"/>
    </row>
    <row r="4" spans="1:7" ht="18">
      <c r="A4" s="46"/>
      <c r="B4" s="46"/>
      <c r="C4" s="52"/>
      <c r="D4" s="52"/>
      <c r="E4" s="46"/>
      <c r="F4" s="46"/>
      <c r="G4" s="46"/>
    </row>
    <row r="5" spans="1:7" ht="18">
      <c r="A5" s="46"/>
      <c r="B5" s="46"/>
      <c r="C5" s="52"/>
      <c r="D5" s="52"/>
      <c r="E5" s="46"/>
      <c r="F5" s="46"/>
      <c r="G5" s="46"/>
    </row>
    <row r="6" spans="1:2" ht="22.5" customHeight="1">
      <c r="A6" s="14"/>
      <c r="B6" s="14"/>
    </row>
    <row r="7" spans="1:6" ht="79.5" customHeight="1">
      <c r="A7" s="590" t="s">
        <v>245</v>
      </c>
      <c r="B7" s="590"/>
      <c r="C7" s="590"/>
      <c r="D7" s="590"/>
      <c r="E7" s="590"/>
      <c r="F7" s="590"/>
    </row>
    <row r="8" spans="1:7" s="4" customFormat="1" ht="42" customHeight="1" thickBot="1">
      <c r="A8" s="46"/>
      <c r="B8" s="46"/>
      <c r="C8" s="53"/>
      <c r="D8" s="53"/>
      <c r="E8" s="46"/>
      <c r="F8" s="46"/>
      <c r="G8" s="46"/>
    </row>
    <row r="9" spans="1:6" s="47" customFormat="1" ht="76.5" customHeight="1">
      <c r="A9" s="594" t="s">
        <v>271</v>
      </c>
      <c r="B9" s="272" t="s">
        <v>440</v>
      </c>
      <c r="C9" s="272" t="s">
        <v>110</v>
      </c>
      <c r="D9" s="272" t="s">
        <v>111</v>
      </c>
      <c r="E9" s="272" t="s">
        <v>112</v>
      </c>
      <c r="F9" s="274" t="s">
        <v>113</v>
      </c>
    </row>
    <row r="10" spans="1:6" s="47" customFormat="1" ht="36" customHeight="1">
      <c r="A10" s="595"/>
      <c r="B10" s="126">
        <f>B2</f>
        <v>2020</v>
      </c>
      <c r="C10" s="126">
        <f>B10+1</f>
        <v>2021</v>
      </c>
      <c r="D10" s="126">
        <f>C10+1</f>
        <v>2022</v>
      </c>
      <c r="E10" s="126">
        <f>D10+1</f>
        <v>2023</v>
      </c>
      <c r="F10" s="273">
        <f>E10+1</f>
        <v>2024</v>
      </c>
    </row>
    <row r="11" spans="1:8" s="35" customFormat="1" ht="13.5" thickBot="1">
      <c r="A11" s="596"/>
      <c r="B11" s="591" t="s">
        <v>203</v>
      </c>
      <c r="C11" s="592"/>
      <c r="D11" s="592"/>
      <c r="E11" s="592"/>
      <c r="F11" s="593"/>
      <c r="H11" s="47"/>
    </row>
    <row r="12" spans="1:8" ht="21" customHeight="1">
      <c r="A12" s="267" t="s">
        <v>473</v>
      </c>
      <c r="B12" s="514">
        <f>3_Finanzplan!E31</f>
        <v>50</v>
      </c>
      <c r="C12" s="420">
        <v>0</v>
      </c>
      <c r="D12" s="420">
        <v>0</v>
      </c>
      <c r="E12" s="420">
        <v>0</v>
      </c>
      <c r="F12" s="237">
        <v>0</v>
      </c>
      <c r="H12" s="47"/>
    </row>
    <row r="13" spans="1:6" ht="21" customHeight="1">
      <c r="A13" s="245" t="s">
        <v>474</v>
      </c>
      <c r="B13" s="421">
        <f>3_Finanzplan!F31</f>
        <v>50</v>
      </c>
      <c r="C13" s="123">
        <f>B13</f>
        <v>50</v>
      </c>
      <c r="D13" s="123">
        <v>0</v>
      </c>
      <c r="E13" s="123">
        <v>0</v>
      </c>
      <c r="F13" s="225">
        <v>0</v>
      </c>
    </row>
    <row r="14" spans="1:6" ht="21" customHeight="1">
      <c r="A14" s="245" t="s">
        <v>480</v>
      </c>
      <c r="B14" s="421">
        <f>3_Finanzplan!G31</f>
        <v>50</v>
      </c>
      <c r="C14" s="123">
        <v>0</v>
      </c>
      <c r="D14" s="123">
        <f>B14</f>
        <v>50</v>
      </c>
      <c r="E14" s="123">
        <v>0</v>
      </c>
      <c r="F14" s="225">
        <v>0</v>
      </c>
    </row>
    <row r="15" spans="1:6" ht="21" customHeight="1">
      <c r="A15" s="268"/>
      <c r="B15" s="123"/>
      <c r="C15" s="123"/>
      <c r="D15" s="123"/>
      <c r="E15" s="123"/>
      <c r="F15" s="225"/>
    </row>
    <row r="16" spans="1:6" ht="21" customHeight="1" thickBot="1">
      <c r="A16" s="256" t="s">
        <v>299</v>
      </c>
      <c r="B16" s="178"/>
      <c r="C16" s="168">
        <v>0</v>
      </c>
      <c r="D16" s="168">
        <v>0</v>
      </c>
      <c r="E16" s="422">
        <f>3_Finanzplan!H31</f>
        <v>50</v>
      </c>
      <c r="F16" s="410">
        <f>E16</f>
        <v>50</v>
      </c>
    </row>
    <row r="17" spans="1:6" ht="22.5" customHeight="1" thickBot="1">
      <c r="A17" s="269" t="s">
        <v>109</v>
      </c>
      <c r="B17" s="48">
        <f>SUM(B12:B16)</f>
        <v>150</v>
      </c>
      <c r="C17" s="48">
        <f>SUM(C12:C16)</f>
        <v>50</v>
      </c>
      <c r="D17" s="48">
        <f>SUM(D12:D16)</f>
        <v>50</v>
      </c>
      <c r="E17" s="48">
        <f>SUM(E12:E16)</f>
        <v>50</v>
      </c>
      <c r="F17" s="48">
        <f>SUM(F12:F16)</f>
        <v>50</v>
      </c>
    </row>
    <row r="18" spans="1:6" ht="52.5" customHeight="1">
      <c r="A18" s="270" t="s">
        <v>326</v>
      </c>
      <c r="B18" s="59"/>
      <c r="C18" s="57"/>
      <c r="D18" s="57"/>
      <c r="E18" s="57"/>
      <c r="F18" s="237"/>
    </row>
    <row r="19" spans="1:6" ht="31.5" customHeight="1" thickBot="1">
      <c r="A19" s="271" t="s">
        <v>244</v>
      </c>
      <c r="B19" s="209"/>
      <c r="C19" s="159"/>
      <c r="D19" s="159"/>
      <c r="E19" s="159"/>
      <c r="F19" s="224"/>
    </row>
    <row r="20" spans="1:2" ht="12.75">
      <c r="A20" s="19"/>
      <c r="B20" s="19"/>
    </row>
    <row r="21" spans="1:2" ht="12.75">
      <c r="A21" s="19"/>
      <c r="B21" s="19"/>
    </row>
    <row r="22" spans="1:2" ht="12.75">
      <c r="A22" s="19"/>
      <c r="B22" s="19"/>
    </row>
    <row r="23" spans="1:2" ht="12.75">
      <c r="A23" s="19"/>
      <c r="B23" s="19"/>
    </row>
    <row r="24" spans="1:2" ht="12.75">
      <c r="A24" s="19"/>
      <c r="B24" s="19"/>
    </row>
    <row r="25" spans="1:2" ht="12.75">
      <c r="A25" s="19"/>
      <c r="B25" s="19"/>
    </row>
    <row r="26" spans="1:2" ht="12.75">
      <c r="A26" s="19"/>
      <c r="B26" s="19"/>
    </row>
    <row r="27" spans="1:2" ht="12.75">
      <c r="A27" s="49"/>
      <c r="B27" s="19"/>
    </row>
    <row r="28" spans="1:6" ht="29.25" customHeight="1">
      <c r="A28" s="589" t="s">
        <v>114</v>
      </c>
      <c r="B28" s="589"/>
      <c r="C28" s="589"/>
      <c r="D28" s="589"/>
      <c r="E28" s="589"/>
      <c r="F28" s="589"/>
    </row>
    <row r="29" spans="1:6" ht="29.25" customHeight="1">
      <c r="A29" s="587" t="s">
        <v>368</v>
      </c>
      <c r="B29" s="587"/>
      <c r="C29" s="587"/>
      <c r="D29" s="588"/>
      <c r="E29" s="588"/>
      <c r="F29" s="588"/>
    </row>
    <row r="30" spans="1:6" ht="14.25">
      <c r="A30" s="55"/>
      <c r="B30" s="50"/>
      <c r="C30" s="51"/>
      <c r="D30" s="51"/>
      <c r="E30" s="51"/>
      <c r="F30" s="51"/>
    </row>
    <row r="31" ht="19.5" customHeight="1">
      <c r="A31" s="13"/>
    </row>
  </sheetData>
  <sheetProtection/>
  <mergeCells count="5">
    <mergeCell ref="A29:F29"/>
    <mergeCell ref="A28:F28"/>
    <mergeCell ref="A7:F7"/>
    <mergeCell ref="B11:F11"/>
    <mergeCell ref="A9:A11"/>
  </mergeCells>
  <printOptions/>
  <pageMargins left="0.984251968503937" right="0.3937007874015748" top="0.984251968503937" bottom="0.7874015748031497" header="0.5118110236220472" footer="0.5118110236220472"/>
  <pageSetup horizontalDpi="600" verticalDpi="600" orientation="portrait" paperSize="9" scale="58" r:id="rId1"/>
  <headerFooter>
    <oddHeader>&amp;RAnlage 8  (zu § 14)
Seite &amp;P von &amp;N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121"/>
  <sheetViews>
    <sheetView view="pageLayout" workbookViewId="0" topLeftCell="A58">
      <selection activeCell="F81" sqref="F81"/>
    </sheetView>
  </sheetViews>
  <sheetFormatPr defaultColWidth="11.421875" defaultRowHeight="12.75"/>
  <cols>
    <col min="1" max="1" width="4.57421875" style="0" customWidth="1"/>
    <col min="2" max="2" width="63.8515625" style="0" customWidth="1"/>
    <col min="3" max="3" width="16.140625" style="499" customWidth="1"/>
    <col min="4" max="4" width="16.57421875" style="414" customWidth="1"/>
  </cols>
  <sheetData>
    <row r="1" spans="1:13" ht="12.75">
      <c r="A1" s="42" t="s">
        <v>246</v>
      </c>
      <c r="B1" s="7"/>
      <c r="C1" s="498"/>
      <c r="D1" s="412"/>
      <c r="E1" s="112"/>
      <c r="F1" s="112"/>
      <c r="G1" s="112"/>
      <c r="H1" s="112"/>
      <c r="I1" s="112"/>
      <c r="J1" s="112"/>
      <c r="K1" s="112"/>
      <c r="L1" s="112"/>
      <c r="M1" s="112"/>
    </row>
    <row r="2" spans="1:5" ht="28.5" customHeight="1" thickBot="1">
      <c r="A2" s="522" t="str">
        <f>8_VEs!A2</f>
        <v>Boize-Kino GmbH</v>
      </c>
      <c r="B2" s="524"/>
      <c r="C2" s="413"/>
      <c r="D2" s="413"/>
      <c r="E2" s="19"/>
    </row>
    <row r="3" spans="1:5" ht="28.5" customHeight="1">
      <c r="A3" s="46"/>
      <c r="B3" s="53"/>
      <c r="C3" s="428"/>
      <c r="D3" s="428"/>
      <c r="E3" s="19"/>
    </row>
    <row r="4" spans="1:5" ht="28.5" customHeight="1">
      <c r="A4" s="597" t="s">
        <v>476</v>
      </c>
      <c r="B4" s="597"/>
      <c r="C4" s="597"/>
      <c r="D4" s="597"/>
      <c r="E4" s="597"/>
    </row>
    <row r="5" ht="28.5" customHeight="1" thickBot="1">
      <c r="E5" s="13"/>
    </row>
    <row r="6" spans="1:4" ht="12.75">
      <c r="A6" s="244" t="s">
        <v>115</v>
      </c>
      <c r="B6" s="59"/>
      <c r="C6" s="500" t="s">
        <v>215</v>
      </c>
      <c r="D6" s="429" t="s">
        <v>100</v>
      </c>
    </row>
    <row r="7" spans="1:4" ht="12.75">
      <c r="A7" s="254"/>
      <c r="B7" s="68"/>
      <c r="C7" s="501"/>
      <c r="D7" s="430"/>
    </row>
    <row r="8" spans="1:4" ht="12.75" customHeight="1">
      <c r="A8" s="261" t="s">
        <v>116</v>
      </c>
      <c r="B8" s="262" t="s">
        <v>117</v>
      </c>
      <c r="C8" s="502"/>
      <c r="D8" s="431"/>
    </row>
    <row r="9" spans="1:4" ht="12.75">
      <c r="A9" s="246"/>
      <c r="B9" s="63"/>
      <c r="C9" s="502"/>
      <c r="D9" s="431"/>
    </row>
    <row r="10" spans="1:4" ht="12.75">
      <c r="A10" s="247" t="s">
        <v>118</v>
      </c>
      <c r="B10" s="64" t="s">
        <v>119</v>
      </c>
      <c r="C10" s="502"/>
      <c r="D10" s="431"/>
    </row>
    <row r="11" spans="1:4" ht="12.75">
      <c r="A11" s="249" t="s">
        <v>18</v>
      </c>
      <c r="B11" s="66" t="s">
        <v>174</v>
      </c>
      <c r="C11" s="503"/>
      <c r="D11" s="432"/>
    </row>
    <row r="12" spans="1:4" ht="12.75">
      <c r="A12" s="250"/>
      <c r="B12" s="63" t="s">
        <v>175</v>
      </c>
      <c r="C12" s="502"/>
      <c r="D12" s="431"/>
    </row>
    <row r="13" spans="1:4" ht="12.75" customHeight="1">
      <c r="A13" s="248" t="s">
        <v>19</v>
      </c>
      <c r="B13" s="63" t="s">
        <v>156</v>
      </c>
      <c r="C13" s="502"/>
      <c r="D13" s="431"/>
    </row>
    <row r="14" spans="1:4" ht="12.75">
      <c r="A14" s="252"/>
      <c r="B14" s="63"/>
      <c r="C14" s="502"/>
      <c r="D14" s="431"/>
    </row>
    <row r="15" spans="1:4" ht="12.75" customHeight="1">
      <c r="A15" s="247" t="s">
        <v>120</v>
      </c>
      <c r="B15" s="64" t="s">
        <v>121</v>
      </c>
      <c r="C15" s="502"/>
      <c r="D15" s="431"/>
    </row>
    <row r="16" spans="1:4" ht="12.75" customHeight="1">
      <c r="A16" s="249" t="s">
        <v>18</v>
      </c>
      <c r="B16" s="63" t="s">
        <v>176</v>
      </c>
      <c r="C16" s="502"/>
      <c r="D16" s="431"/>
    </row>
    <row r="17" spans="1:4" ht="12.75" customHeight="1">
      <c r="A17" s="203" t="s">
        <v>75</v>
      </c>
      <c r="B17" s="63" t="s">
        <v>177</v>
      </c>
      <c r="C17" s="502"/>
      <c r="D17" s="431"/>
    </row>
    <row r="18" spans="1:4" ht="12.75" customHeight="1">
      <c r="A18" s="250" t="s">
        <v>77</v>
      </c>
      <c r="B18" s="63" t="s">
        <v>178</v>
      </c>
      <c r="C18" s="502"/>
      <c r="D18" s="431"/>
    </row>
    <row r="19" spans="1:4" ht="12.75" customHeight="1">
      <c r="A19" s="248" t="s">
        <v>19</v>
      </c>
      <c r="B19" s="63" t="s">
        <v>179</v>
      </c>
      <c r="C19" s="502"/>
      <c r="D19" s="431"/>
    </row>
    <row r="20" spans="1:4" ht="12.75" customHeight="1">
      <c r="A20" s="248" t="s">
        <v>20</v>
      </c>
      <c r="B20" s="63" t="s">
        <v>180</v>
      </c>
      <c r="C20" s="502"/>
      <c r="D20" s="431"/>
    </row>
    <row r="21" spans="1:4" ht="12.75">
      <c r="A21" s="253" t="s">
        <v>21</v>
      </c>
      <c r="B21" s="93" t="s">
        <v>398</v>
      </c>
      <c r="C21" s="502"/>
      <c r="D21" s="431"/>
    </row>
    <row r="22" spans="1:4" ht="14.25" customHeight="1">
      <c r="A22" s="248" t="s">
        <v>22</v>
      </c>
      <c r="B22" s="63" t="s">
        <v>170</v>
      </c>
      <c r="C22" s="502"/>
      <c r="D22" s="431"/>
    </row>
    <row r="23" spans="1:4" ht="14.25" customHeight="1">
      <c r="A23" s="248" t="s">
        <v>23</v>
      </c>
      <c r="B23" s="63" t="s">
        <v>171</v>
      </c>
      <c r="C23" s="502"/>
      <c r="D23" s="431"/>
    </row>
    <row r="24" spans="1:4" ht="12.75" customHeight="1">
      <c r="A24" s="248" t="s">
        <v>24</v>
      </c>
      <c r="B24" s="63" t="s">
        <v>172</v>
      </c>
      <c r="C24" s="502"/>
      <c r="D24" s="431"/>
    </row>
    <row r="25" spans="1:4" ht="12.75" customHeight="1">
      <c r="A25" s="248" t="s">
        <v>25</v>
      </c>
      <c r="B25" s="63" t="s">
        <v>173</v>
      </c>
      <c r="C25" s="502"/>
      <c r="D25" s="431"/>
    </row>
    <row r="26" spans="1:4" ht="24" customHeight="1">
      <c r="A26" s="253" t="s">
        <v>26</v>
      </c>
      <c r="B26" s="63" t="s">
        <v>168</v>
      </c>
      <c r="C26" s="502"/>
      <c r="D26" s="431"/>
    </row>
    <row r="27" spans="1:4" ht="12.75" customHeight="1">
      <c r="A27" s="248" t="s">
        <v>27</v>
      </c>
      <c r="B27" s="63" t="s">
        <v>167</v>
      </c>
      <c r="C27" s="502">
        <v>11602</v>
      </c>
      <c r="D27" s="431">
        <v>16162.9</v>
      </c>
    </row>
    <row r="28" spans="1:4" ht="12.75" customHeight="1">
      <c r="A28" s="248" t="s">
        <v>28</v>
      </c>
      <c r="B28" s="63" t="s">
        <v>166</v>
      </c>
      <c r="C28" s="502"/>
      <c r="D28" s="431"/>
    </row>
    <row r="29" spans="1:4" ht="12.75">
      <c r="A29" s="248"/>
      <c r="B29" s="63"/>
      <c r="C29" s="502"/>
      <c r="D29" s="431"/>
    </row>
    <row r="30" spans="1:4" ht="12.75" customHeight="1">
      <c r="A30" s="247" t="s">
        <v>122</v>
      </c>
      <c r="B30" s="64" t="s">
        <v>123</v>
      </c>
      <c r="C30" s="502"/>
      <c r="D30" s="431"/>
    </row>
    <row r="31" spans="1:4" ht="14.25" customHeight="1">
      <c r="A31" s="248" t="s">
        <v>18</v>
      </c>
      <c r="B31" s="63" t="s">
        <v>162</v>
      </c>
      <c r="C31" s="502"/>
      <c r="D31" s="431"/>
    </row>
    <row r="32" spans="1:4" ht="14.25" customHeight="1">
      <c r="A32" s="248" t="s">
        <v>19</v>
      </c>
      <c r="B32" s="63" t="s">
        <v>163</v>
      </c>
      <c r="C32" s="502"/>
      <c r="D32" s="431"/>
    </row>
    <row r="33" spans="1:4" ht="11.25" customHeight="1">
      <c r="A33" s="248" t="s">
        <v>20</v>
      </c>
      <c r="B33" s="63" t="s">
        <v>164</v>
      </c>
      <c r="C33" s="502"/>
      <c r="D33" s="431"/>
    </row>
    <row r="34" spans="1:4" ht="11.25" customHeight="1">
      <c r="A34" s="248" t="s">
        <v>21</v>
      </c>
      <c r="B34" s="63" t="s">
        <v>165</v>
      </c>
      <c r="C34" s="502"/>
      <c r="D34" s="431"/>
    </row>
    <row r="35" spans="1:4" ht="12.75" customHeight="1">
      <c r="A35" s="248" t="s">
        <v>22</v>
      </c>
      <c r="B35" s="63" t="s">
        <v>161</v>
      </c>
      <c r="C35" s="502"/>
      <c r="D35" s="431"/>
    </row>
    <row r="36" spans="1:4" ht="12.75" customHeight="1">
      <c r="A36" s="248" t="s">
        <v>23</v>
      </c>
      <c r="B36" s="63" t="s">
        <v>160</v>
      </c>
      <c r="C36" s="502"/>
      <c r="D36" s="431"/>
    </row>
    <row r="37" spans="1:4" ht="12.75">
      <c r="A37" s="254"/>
      <c r="B37" s="68"/>
      <c r="C37" s="501"/>
      <c r="D37" s="430"/>
    </row>
    <row r="38" spans="1:4" ht="12.75" customHeight="1">
      <c r="A38" s="261" t="s">
        <v>124</v>
      </c>
      <c r="B38" s="262" t="s">
        <v>125</v>
      </c>
      <c r="C38" s="502"/>
      <c r="D38" s="431"/>
    </row>
    <row r="39" spans="1:4" ht="12.75">
      <c r="A39" s="255"/>
      <c r="B39" s="63"/>
      <c r="C39" s="502"/>
      <c r="D39" s="431"/>
    </row>
    <row r="40" spans="1:4" ht="12.75">
      <c r="A40" s="194" t="s">
        <v>118</v>
      </c>
      <c r="B40" s="64" t="s">
        <v>126</v>
      </c>
      <c r="C40" s="502"/>
      <c r="D40" s="431"/>
    </row>
    <row r="41" spans="1:4" ht="12.75" customHeight="1">
      <c r="A41" s="248" t="s">
        <v>18</v>
      </c>
      <c r="B41" s="63" t="s">
        <v>159</v>
      </c>
      <c r="C41" s="502"/>
      <c r="D41" s="431"/>
    </row>
    <row r="42" spans="1:4" ht="12.75" customHeight="1">
      <c r="A42" s="248" t="s">
        <v>19</v>
      </c>
      <c r="B42" s="63" t="s">
        <v>157</v>
      </c>
      <c r="C42" s="502"/>
      <c r="D42" s="431"/>
    </row>
    <row r="43" spans="1:4" ht="12.75" customHeight="1">
      <c r="A43" s="248" t="s">
        <v>20</v>
      </c>
      <c r="B43" s="63" t="s">
        <v>158</v>
      </c>
      <c r="C43" s="502">
        <v>3514</v>
      </c>
      <c r="D43" s="431">
        <v>3424.16</v>
      </c>
    </row>
    <row r="44" spans="1:4" ht="12.75" customHeight="1">
      <c r="A44" s="248" t="s">
        <v>21</v>
      </c>
      <c r="B44" s="63" t="s">
        <v>156</v>
      </c>
      <c r="C44" s="502"/>
      <c r="D44" s="431"/>
    </row>
    <row r="45" spans="1:4" ht="12.75">
      <c r="A45" s="252"/>
      <c r="B45" s="63"/>
      <c r="C45" s="502"/>
      <c r="D45" s="431"/>
    </row>
    <row r="46" spans="1:4" ht="12.75" customHeight="1">
      <c r="A46" s="247" t="s">
        <v>120</v>
      </c>
      <c r="B46" s="64" t="s">
        <v>127</v>
      </c>
      <c r="C46" s="502"/>
      <c r="D46" s="431"/>
    </row>
    <row r="47" spans="1:4" ht="12.75" customHeight="1">
      <c r="A47" s="248" t="s">
        <v>18</v>
      </c>
      <c r="B47" s="64" t="s">
        <v>294</v>
      </c>
      <c r="C47" s="502">
        <v>855.11</v>
      </c>
      <c r="D47" s="431">
        <v>3587.21</v>
      </c>
    </row>
    <row r="48" spans="1:4" ht="12.75" customHeight="1">
      <c r="A48" s="248" t="s">
        <v>19</v>
      </c>
      <c r="B48" s="64" t="s">
        <v>155</v>
      </c>
      <c r="C48" s="502"/>
      <c r="D48" s="431"/>
    </row>
    <row r="49" spans="1:4" ht="25.5" customHeight="1">
      <c r="A49" s="253" t="s">
        <v>20</v>
      </c>
      <c r="B49" s="64" t="s">
        <v>154</v>
      </c>
      <c r="C49" s="502"/>
      <c r="D49" s="431"/>
    </row>
    <row r="50" spans="1:4" ht="12.75" customHeight="1">
      <c r="A50" s="248" t="s">
        <v>21</v>
      </c>
      <c r="B50" s="64" t="s">
        <v>380</v>
      </c>
      <c r="C50" s="502"/>
      <c r="D50" s="431"/>
    </row>
    <row r="51" spans="1:4" ht="12.75" customHeight="1">
      <c r="A51" s="248" t="s">
        <v>22</v>
      </c>
      <c r="B51" s="63" t="s">
        <v>153</v>
      </c>
      <c r="C51" s="502">
        <v>5795</v>
      </c>
      <c r="D51" s="431">
        <v>118.12</v>
      </c>
    </row>
    <row r="52" spans="1:4" ht="12.75">
      <c r="A52" s="248"/>
      <c r="B52" s="63"/>
      <c r="C52" s="502"/>
      <c r="D52" s="431"/>
    </row>
    <row r="53" spans="1:4" ht="12.75" customHeight="1">
      <c r="A53" s="247" t="s">
        <v>122</v>
      </c>
      <c r="B53" s="64" t="s">
        <v>298</v>
      </c>
      <c r="C53" s="502">
        <v>44168.8</v>
      </c>
      <c r="D53" s="431">
        <v>55193.3</v>
      </c>
    </row>
    <row r="54" spans="1:4" ht="12.75">
      <c r="A54" s="246"/>
      <c r="B54" s="68"/>
      <c r="C54" s="501"/>
      <c r="D54" s="430"/>
    </row>
    <row r="55" spans="1:4" ht="12.75" customHeight="1" thickBot="1">
      <c r="A55" s="263" t="s">
        <v>128</v>
      </c>
      <c r="B55" s="264" t="s">
        <v>129</v>
      </c>
      <c r="C55" s="503">
        <v>116</v>
      </c>
      <c r="D55" s="433">
        <v>115.97</v>
      </c>
    </row>
    <row r="56" spans="1:4" ht="13.5" thickBot="1">
      <c r="A56" s="73"/>
      <c r="B56" s="74"/>
      <c r="C56" s="504">
        <f>SUM(C8:C55)</f>
        <v>66050.91</v>
      </c>
      <c r="D56" s="434">
        <f>SUM(D8:D55)</f>
        <v>78601.66</v>
      </c>
    </row>
    <row r="65" ht="28.5" customHeight="1" thickBot="1">
      <c r="C65" s="499" t="s">
        <v>472</v>
      </c>
    </row>
    <row r="66" spans="1:4" ht="12.75">
      <c r="A66" s="244" t="s">
        <v>130</v>
      </c>
      <c r="B66" s="59"/>
      <c r="C66" s="500" t="s">
        <v>215</v>
      </c>
      <c r="D66" s="429" t="s">
        <v>100</v>
      </c>
    </row>
    <row r="67" spans="1:4" ht="12.75">
      <c r="A67" s="254"/>
      <c r="B67" s="68"/>
      <c r="C67" s="501"/>
      <c r="D67" s="430"/>
    </row>
    <row r="68" spans="1:4" ht="12.75">
      <c r="A68" s="261" t="s">
        <v>116</v>
      </c>
      <c r="B68" s="262" t="s">
        <v>131</v>
      </c>
      <c r="C68" s="502"/>
      <c r="D68" s="431"/>
    </row>
    <row r="69" spans="1:4" ht="12.75">
      <c r="A69" s="255"/>
      <c r="B69" s="68"/>
      <c r="C69" s="502"/>
      <c r="D69" s="431"/>
    </row>
    <row r="70" spans="1:4" ht="12.75">
      <c r="A70" s="247" t="s">
        <v>118</v>
      </c>
      <c r="B70" s="64" t="s">
        <v>132</v>
      </c>
      <c r="C70" s="502">
        <v>25000</v>
      </c>
      <c r="D70" s="431">
        <v>25000</v>
      </c>
    </row>
    <row r="71" spans="1:4" ht="12.75">
      <c r="A71" s="255"/>
      <c r="B71" s="63"/>
      <c r="C71" s="502"/>
      <c r="D71" s="431"/>
    </row>
    <row r="72" spans="1:4" ht="12.75">
      <c r="A72" s="247" t="s">
        <v>120</v>
      </c>
      <c r="B72" s="64" t="s">
        <v>133</v>
      </c>
      <c r="C72" s="502"/>
      <c r="D72" s="431"/>
    </row>
    <row r="73" spans="1:4" ht="12.75">
      <c r="A73" s="194" t="s">
        <v>391</v>
      </c>
      <c r="B73" s="63" t="s">
        <v>389</v>
      </c>
      <c r="C73" s="502"/>
      <c r="D73" s="431"/>
    </row>
    <row r="74" spans="1:4" ht="12.75">
      <c r="A74" s="194" t="s">
        <v>390</v>
      </c>
      <c r="B74" s="63" t="s">
        <v>392</v>
      </c>
      <c r="C74" s="502"/>
      <c r="D74" s="431"/>
    </row>
    <row r="75" spans="1:4" ht="12.75">
      <c r="A75" s="245"/>
      <c r="B75" s="63"/>
      <c r="C75" s="502"/>
      <c r="D75" s="431"/>
    </row>
    <row r="76" spans="1:4" ht="12.75">
      <c r="A76" s="247" t="s">
        <v>122</v>
      </c>
      <c r="B76" s="64" t="s">
        <v>134</v>
      </c>
      <c r="C76" s="502"/>
      <c r="D76" s="431"/>
    </row>
    <row r="77" spans="1:4" ht="12.75">
      <c r="A77" s="245"/>
      <c r="B77" s="63" t="s">
        <v>135</v>
      </c>
      <c r="C77" s="502">
        <v>39481.35</v>
      </c>
      <c r="D77" s="431">
        <v>40614.67</v>
      </c>
    </row>
    <row r="78" spans="1:4" ht="12.75">
      <c r="A78" s="245"/>
      <c r="B78" s="63" t="s">
        <v>136</v>
      </c>
      <c r="C78" s="502"/>
      <c r="D78" s="431"/>
    </row>
    <row r="79" spans="1:4" ht="12.75">
      <c r="A79" s="245"/>
      <c r="B79" s="63"/>
      <c r="C79" s="502"/>
      <c r="D79" s="431"/>
    </row>
    <row r="80" spans="1:7" ht="12.75">
      <c r="A80" s="245"/>
      <c r="B80" s="63" t="s">
        <v>137</v>
      </c>
      <c r="C80" s="502">
        <v>-13158.78</v>
      </c>
      <c r="D80" s="431">
        <v>-1133.32</v>
      </c>
      <c r="F80" s="414">
        <f>C80+C77+C70</f>
        <v>51322.57</v>
      </c>
      <c r="G80" s="414">
        <f>SUM(D70:D80)</f>
        <v>64481.35</v>
      </c>
    </row>
    <row r="81" spans="1:6" ht="12.75">
      <c r="A81" s="254"/>
      <c r="B81" s="68"/>
      <c r="C81" s="501"/>
      <c r="D81" s="430"/>
      <c r="F81">
        <f>ROUND(F80/1000,)</f>
        <v>51</v>
      </c>
    </row>
    <row r="82" spans="1:4" ht="12.75">
      <c r="A82" s="261" t="s">
        <v>124</v>
      </c>
      <c r="B82" s="262" t="s">
        <v>330</v>
      </c>
      <c r="C82" s="502"/>
      <c r="D82" s="431"/>
    </row>
    <row r="83" spans="1:4" ht="12.75">
      <c r="A83" s="245"/>
      <c r="B83" s="184"/>
      <c r="C83" s="502"/>
      <c r="D83" s="431"/>
    </row>
    <row r="84" spans="1:4" ht="14.25">
      <c r="A84" s="245" t="s">
        <v>118</v>
      </c>
      <c r="B84" s="184" t="s">
        <v>441</v>
      </c>
      <c r="C84" s="502">
        <v>0</v>
      </c>
      <c r="D84" s="431">
        <v>0</v>
      </c>
    </row>
    <row r="85" spans="1:4" ht="12.75">
      <c r="A85" s="245" t="s">
        <v>120</v>
      </c>
      <c r="B85" s="63" t="s">
        <v>369</v>
      </c>
      <c r="C85" s="502"/>
      <c r="D85" s="431"/>
    </row>
    <row r="86" spans="1:4" ht="12.75">
      <c r="A86" s="248" t="s">
        <v>18</v>
      </c>
      <c r="B86" s="63" t="s">
        <v>393</v>
      </c>
      <c r="C86" s="502"/>
      <c r="D86" s="431"/>
    </row>
    <row r="87" spans="1:4" ht="12.75">
      <c r="A87" s="248" t="s">
        <v>19</v>
      </c>
      <c r="B87" s="63" t="s">
        <v>394</v>
      </c>
      <c r="C87" s="502"/>
      <c r="D87" s="431"/>
    </row>
    <row r="88" spans="1:4" ht="12.75">
      <c r="A88" s="245" t="s">
        <v>122</v>
      </c>
      <c r="B88" s="63" t="s">
        <v>346</v>
      </c>
      <c r="C88" s="502"/>
      <c r="D88" s="431"/>
    </row>
    <row r="89" spans="1:4" ht="12.75">
      <c r="A89" s="254"/>
      <c r="B89" s="68"/>
      <c r="C89" s="501"/>
      <c r="D89" s="430"/>
    </row>
    <row r="90" spans="1:4" ht="12.75">
      <c r="A90" s="261" t="s">
        <v>128</v>
      </c>
      <c r="B90" s="262" t="s">
        <v>139</v>
      </c>
      <c r="C90" s="502"/>
      <c r="D90" s="431"/>
    </row>
    <row r="91" spans="1:4" ht="12.75">
      <c r="A91" s="245"/>
      <c r="B91" s="63"/>
      <c r="C91" s="502"/>
      <c r="D91" s="431"/>
    </row>
    <row r="92" spans="1:4" ht="12.75">
      <c r="A92" s="248" t="s">
        <v>18</v>
      </c>
      <c r="B92" s="63" t="s">
        <v>395</v>
      </c>
      <c r="C92" s="502"/>
      <c r="D92" s="431"/>
    </row>
    <row r="93" spans="1:4" ht="12.75">
      <c r="A93" s="248" t="s">
        <v>19</v>
      </c>
      <c r="B93" s="63" t="s">
        <v>396</v>
      </c>
      <c r="C93" s="502"/>
      <c r="D93" s="431"/>
    </row>
    <row r="94" spans="1:4" ht="12.75">
      <c r="A94" s="248" t="s">
        <v>20</v>
      </c>
      <c r="B94" s="63" t="s">
        <v>397</v>
      </c>
      <c r="C94" s="502">
        <v>5884</v>
      </c>
      <c r="D94" s="431">
        <v>6305</v>
      </c>
    </row>
    <row r="95" spans="1:4" ht="12.75">
      <c r="A95" s="254"/>
      <c r="B95" s="68"/>
      <c r="C95" s="501"/>
      <c r="D95" s="430"/>
    </row>
    <row r="96" spans="1:4" ht="12.75">
      <c r="A96" s="261" t="s">
        <v>138</v>
      </c>
      <c r="B96" s="262" t="s">
        <v>140</v>
      </c>
      <c r="C96" s="502"/>
      <c r="D96" s="431"/>
    </row>
    <row r="97" spans="1:4" ht="12.75">
      <c r="A97" s="265"/>
      <c r="B97" s="262"/>
      <c r="C97" s="502"/>
      <c r="D97" s="431"/>
    </row>
    <row r="98" spans="1:4" ht="12.75">
      <c r="A98" s="249" t="s">
        <v>18</v>
      </c>
      <c r="B98" s="63" t="s">
        <v>143</v>
      </c>
      <c r="C98" s="502"/>
      <c r="D98" s="431"/>
    </row>
    <row r="99" spans="1:4" ht="12.75">
      <c r="A99" s="250"/>
      <c r="B99" s="63" t="s">
        <v>144</v>
      </c>
      <c r="C99" s="502"/>
      <c r="D99" s="431"/>
    </row>
    <row r="100" spans="1:4" ht="12.75">
      <c r="A100" s="249" t="s">
        <v>19</v>
      </c>
      <c r="B100" s="63" t="s">
        <v>145</v>
      </c>
      <c r="C100" s="502"/>
      <c r="D100" s="431"/>
    </row>
    <row r="101" spans="1:4" ht="12.75">
      <c r="A101" s="250"/>
      <c r="B101" s="63" t="s">
        <v>144</v>
      </c>
      <c r="C101" s="502"/>
      <c r="D101" s="431"/>
    </row>
    <row r="102" spans="1:4" ht="12.75">
      <c r="A102" s="249" t="s">
        <v>20</v>
      </c>
      <c r="B102" s="63" t="s">
        <v>146</v>
      </c>
      <c r="C102" s="502">
        <v>4058.2</v>
      </c>
      <c r="D102" s="431">
        <v>2596.92</v>
      </c>
    </row>
    <row r="103" spans="1:4" ht="12.75">
      <c r="A103" s="250"/>
      <c r="B103" s="63" t="s">
        <v>144</v>
      </c>
      <c r="C103" s="502"/>
      <c r="D103" s="431"/>
    </row>
    <row r="104" spans="1:4" ht="25.5">
      <c r="A104" s="253" t="s">
        <v>21</v>
      </c>
      <c r="B104" s="63" t="s">
        <v>296</v>
      </c>
      <c r="C104" s="502"/>
      <c r="D104" s="431"/>
    </row>
    <row r="105" spans="1:4" ht="12.75">
      <c r="A105" s="248" t="s">
        <v>22</v>
      </c>
      <c r="B105" s="63" t="s">
        <v>297</v>
      </c>
      <c r="C105" s="502"/>
      <c r="D105" s="431"/>
    </row>
    <row r="106" spans="1:4" ht="25.5">
      <c r="A106" s="253" t="s">
        <v>23</v>
      </c>
      <c r="B106" s="63" t="s">
        <v>374</v>
      </c>
      <c r="C106" s="502"/>
      <c r="D106" s="431"/>
    </row>
    <row r="107" spans="1:4" ht="12.75">
      <c r="A107" s="248" t="s">
        <v>24</v>
      </c>
      <c r="B107" s="63" t="s">
        <v>373</v>
      </c>
      <c r="C107" s="502"/>
      <c r="D107" s="431"/>
    </row>
    <row r="108" spans="1:4" ht="12.75">
      <c r="A108" s="249" t="s">
        <v>25</v>
      </c>
      <c r="B108" s="63" t="s">
        <v>148</v>
      </c>
      <c r="C108" s="502">
        <v>4786.14</v>
      </c>
      <c r="D108" s="431">
        <v>5218.39</v>
      </c>
    </row>
    <row r="109" spans="1:4" ht="12.75">
      <c r="A109" s="203"/>
      <c r="B109" s="63" t="s">
        <v>149</v>
      </c>
      <c r="C109" s="502"/>
      <c r="D109" s="431"/>
    </row>
    <row r="110" spans="1:4" ht="12.75">
      <c r="A110" s="203" t="s">
        <v>75</v>
      </c>
      <c r="B110" s="63" t="s">
        <v>150</v>
      </c>
      <c r="C110" s="502">
        <f>C108</f>
        <v>4786.14</v>
      </c>
      <c r="D110" s="431">
        <v>5218.39</v>
      </c>
    </row>
    <row r="111" spans="1:4" ht="12.75">
      <c r="A111" s="203" t="s">
        <v>77</v>
      </c>
      <c r="B111" s="63" t="s">
        <v>151</v>
      </c>
      <c r="C111" s="502">
        <v>4462.64</v>
      </c>
      <c r="D111" s="431">
        <v>5218.39</v>
      </c>
    </row>
    <row r="112" spans="1:4" ht="12.75">
      <c r="A112" s="250" t="s">
        <v>79</v>
      </c>
      <c r="B112" s="63" t="s">
        <v>152</v>
      </c>
      <c r="C112" s="502">
        <v>0</v>
      </c>
      <c r="D112" s="431"/>
    </row>
    <row r="113" spans="1:4" ht="12.75">
      <c r="A113" s="254"/>
      <c r="B113" s="68"/>
      <c r="C113" s="501"/>
      <c r="D113" s="430"/>
    </row>
    <row r="114" spans="1:4" ht="13.5" thickBot="1">
      <c r="A114" s="263" t="s">
        <v>370</v>
      </c>
      <c r="B114" s="266" t="s">
        <v>129</v>
      </c>
      <c r="C114" s="502">
        <v>0</v>
      </c>
      <c r="D114" s="433">
        <v>0</v>
      </c>
    </row>
    <row r="115" spans="1:4" ht="13.5" thickBot="1">
      <c r="A115" s="13"/>
      <c r="B115" s="67"/>
      <c r="C115" s="504">
        <f>SUM(C70:C108)</f>
        <v>66050.91</v>
      </c>
      <c r="D115" s="434">
        <f>SUM(D70:D108)</f>
        <v>78601.66</v>
      </c>
    </row>
    <row r="118" spans="7:8" ht="12.75">
      <c r="G118" s="414" t="b">
        <f>C115=C56</f>
        <v>1</v>
      </c>
      <c r="H118" s="414" t="b">
        <f>D115=D56</f>
        <v>1</v>
      </c>
    </row>
    <row r="119" spans="1:2" ht="12.75">
      <c r="A119" s="41" t="s">
        <v>141</v>
      </c>
      <c r="B119" s="34"/>
    </row>
    <row r="120" spans="1:2" ht="12.75">
      <c r="A120" s="41" t="s">
        <v>142</v>
      </c>
      <c r="B120" s="34"/>
    </row>
    <row r="121" spans="1:2" ht="12.75">
      <c r="A121" s="41" t="s">
        <v>295</v>
      </c>
      <c r="B121" s="34"/>
    </row>
  </sheetData>
  <sheetProtection/>
  <mergeCells count="2">
    <mergeCell ref="A2:B2"/>
    <mergeCell ref="A4:E4"/>
  </mergeCells>
  <printOptions/>
  <pageMargins left="0.984251968503937" right="0.3937007874015748" top="0.984251968503937" bottom="0.7874015748031497" header="0.5118110236220472" footer="0.5118110236220472"/>
  <pageSetup fitToHeight="2" fitToWidth="1" horizontalDpi="600" verticalDpi="600" orientation="portrait" paperSize="9" scale="60" r:id="rId1"/>
  <headerFooter>
    <oddHeader>&amp;RAnlage 9 (zu § 21)
Seite &amp;P von &amp;N</oddHeader>
  </headerFooter>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CL102"/>
  <sheetViews>
    <sheetView view="pageLayout" workbookViewId="0" topLeftCell="A44">
      <selection activeCell="E75" sqref="E75:E76"/>
    </sheetView>
  </sheetViews>
  <sheetFormatPr defaultColWidth="11.421875" defaultRowHeight="12.75"/>
  <cols>
    <col min="2" max="2" width="44.8515625" style="0" customWidth="1"/>
    <col min="4" max="4" width="10.421875" style="0" customWidth="1"/>
    <col min="5" max="5" width="11.421875" style="414" customWidth="1"/>
  </cols>
  <sheetData>
    <row r="1" spans="1:90" ht="12.75">
      <c r="A1" s="42" t="s">
        <v>246</v>
      </c>
      <c r="B1" s="6"/>
      <c r="C1" s="7"/>
      <c r="D1" s="44"/>
      <c r="E1" s="412"/>
      <c r="F1" s="113"/>
      <c r="G1" s="113"/>
      <c r="H1" s="113"/>
      <c r="I1" s="113"/>
      <c r="J1" s="113"/>
      <c r="K1" s="113"/>
      <c r="L1" s="113"/>
      <c r="CL1" s="19"/>
    </row>
    <row r="2" spans="1:12" ht="18.75" customHeight="1" thickBot="1">
      <c r="A2" s="522" t="str">
        <f>9_Bilanz!A2:B2</f>
        <v>Boize-Kino GmbH</v>
      </c>
      <c r="B2" s="523"/>
      <c r="C2" s="524"/>
      <c r="D2" s="45"/>
      <c r="E2" s="413"/>
      <c r="F2" s="114"/>
      <c r="G2" s="113"/>
      <c r="H2" s="113"/>
      <c r="I2" s="113"/>
      <c r="J2" s="113"/>
      <c r="K2" s="113"/>
      <c r="L2" s="113"/>
    </row>
    <row r="3" spans="1:12" ht="15">
      <c r="A3" s="11"/>
      <c r="F3" s="113"/>
      <c r="G3" s="113"/>
      <c r="H3" s="113"/>
      <c r="I3" s="113"/>
      <c r="J3" s="113"/>
      <c r="K3" s="113"/>
      <c r="L3" s="113"/>
    </row>
    <row r="4" spans="1:12" ht="15.75">
      <c r="A4" s="62" t="s">
        <v>477</v>
      </c>
      <c r="F4" s="113"/>
      <c r="G4" s="113"/>
      <c r="H4" s="113"/>
      <c r="I4" s="113"/>
      <c r="J4" s="113"/>
      <c r="K4" s="113"/>
      <c r="L4" s="113"/>
    </row>
    <row r="5" spans="1:12" ht="12.75">
      <c r="A5" s="36"/>
      <c r="F5" s="113"/>
      <c r="G5" s="113"/>
      <c r="H5" s="113"/>
      <c r="I5" s="113"/>
      <c r="J5" s="113"/>
      <c r="K5" s="113"/>
      <c r="L5" s="113"/>
    </row>
    <row r="6" spans="1:12" ht="12.75">
      <c r="A6" s="69"/>
      <c r="B6" s="70"/>
      <c r="C6" s="599"/>
      <c r="D6" s="599"/>
      <c r="E6" s="602">
        <v>210354.58</v>
      </c>
      <c r="F6" s="598"/>
      <c r="G6" s="598"/>
      <c r="H6" s="113"/>
      <c r="I6" s="113"/>
      <c r="J6" s="113"/>
      <c r="K6" s="113"/>
      <c r="L6" s="113"/>
    </row>
    <row r="7" spans="1:12" ht="13.5" thickBot="1">
      <c r="A7" s="69" t="s">
        <v>18</v>
      </c>
      <c r="B7" s="70" t="s">
        <v>442</v>
      </c>
      <c r="C7" s="599"/>
      <c r="D7" s="599"/>
      <c r="E7" s="603"/>
      <c r="F7" s="598"/>
      <c r="G7" s="598"/>
      <c r="H7" s="113"/>
      <c r="I7" s="113"/>
      <c r="J7" s="113"/>
      <c r="K7" s="113"/>
      <c r="L7" s="113"/>
    </row>
    <row r="8" spans="1:12" ht="12.75">
      <c r="A8" s="69"/>
      <c r="B8" s="70"/>
      <c r="C8" s="599"/>
      <c r="D8" s="599"/>
      <c r="E8" s="600"/>
      <c r="F8" s="598"/>
      <c r="G8" s="598"/>
      <c r="H8" s="113"/>
      <c r="I8" s="113"/>
      <c r="J8" s="113"/>
      <c r="K8" s="113"/>
      <c r="L8" s="113"/>
    </row>
    <row r="9" spans="1:12" ht="24.75" thickBot="1">
      <c r="A9" s="69">
        <v>2</v>
      </c>
      <c r="B9" s="70" t="s">
        <v>60</v>
      </c>
      <c r="C9" s="599"/>
      <c r="D9" s="599"/>
      <c r="E9" s="601"/>
      <c r="F9" s="598"/>
      <c r="G9" s="598"/>
      <c r="H9" s="113"/>
      <c r="I9" s="113"/>
      <c r="J9" s="113"/>
      <c r="K9" s="113"/>
      <c r="L9" s="113"/>
    </row>
    <row r="10" spans="1:12" ht="12.75">
      <c r="A10" s="69"/>
      <c r="B10" s="70"/>
      <c r="C10" s="599"/>
      <c r="D10" s="599"/>
      <c r="E10" s="600"/>
      <c r="F10" s="598"/>
      <c r="G10" s="598"/>
      <c r="H10" s="113"/>
      <c r="I10" s="113"/>
      <c r="J10" s="113"/>
      <c r="K10" s="113"/>
      <c r="L10" s="113"/>
    </row>
    <row r="11" spans="1:12" ht="13.5" thickBot="1">
      <c r="A11" s="69">
        <v>3</v>
      </c>
      <c r="B11" s="70" t="s">
        <v>40</v>
      </c>
      <c r="C11" s="599"/>
      <c r="D11" s="599"/>
      <c r="E11" s="603"/>
      <c r="F11" s="598"/>
      <c r="G11" s="598"/>
      <c r="H11" s="113"/>
      <c r="I11" s="113"/>
      <c r="J11" s="113"/>
      <c r="K11" s="113"/>
      <c r="L11" s="113"/>
    </row>
    <row r="12" spans="1:12" ht="12.75">
      <c r="A12" s="69"/>
      <c r="B12" s="70"/>
      <c r="C12" s="599"/>
      <c r="D12" s="599"/>
      <c r="E12" s="600"/>
      <c r="F12" s="598"/>
      <c r="G12" s="598"/>
      <c r="H12" s="113"/>
      <c r="I12" s="113"/>
      <c r="J12" s="113"/>
      <c r="K12" s="113"/>
      <c r="L12" s="113"/>
    </row>
    <row r="13" spans="1:12" ht="13.5" thickBot="1">
      <c r="A13" s="69" t="s">
        <v>21</v>
      </c>
      <c r="B13" s="70" t="s">
        <v>41</v>
      </c>
      <c r="C13" s="599"/>
      <c r="D13" s="599"/>
      <c r="E13" s="603"/>
      <c r="F13" s="598"/>
      <c r="G13" s="598"/>
      <c r="H13" s="113"/>
      <c r="I13" s="113"/>
      <c r="J13" s="113"/>
      <c r="K13" s="113"/>
      <c r="L13" s="113"/>
    </row>
    <row r="14" spans="1:12" ht="12.75">
      <c r="A14" s="69"/>
      <c r="B14" s="70"/>
      <c r="C14" s="601">
        <v>-19412.73</v>
      </c>
      <c r="D14" s="599"/>
      <c r="E14" s="601"/>
      <c r="F14" s="598"/>
      <c r="G14" s="598"/>
      <c r="H14" s="113"/>
      <c r="I14" s="113"/>
      <c r="J14" s="113"/>
      <c r="K14" s="113"/>
      <c r="L14" s="113"/>
    </row>
    <row r="15" spans="1:12" ht="12.75">
      <c r="A15" s="69" t="s">
        <v>22</v>
      </c>
      <c r="B15" s="70" t="s">
        <v>42</v>
      </c>
      <c r="C15" s="601"/>
      <c r="D15" s="599"/>
      <c r="E15" s="601"/>
      <c r="F15" s="598"/>
      <c r="G15" s="598"/>
      <c r="H15" s="113"/>
      <c r="I15" s="113"/>
      <c r="J15" s="113"/>
      <c r="K15" s="113"/>
      <c r="L15" s="113"/>
    </row>
    <row r="16" spans="1:12" ht="24">
      <c r="A16" s="72"/>
      <c r="B16" s="70" t="s">
        <v>443</v>
      </c>
      <c r="C16" s="604"/>
      <c r="D16" s="599"/>
      <c r="E16" s="601"/>
      <c r="F16" s="598"/>
      <c r="G16" s="598"/>
      <c r="H16" s="113"/>
      <c r="I16" s="113"/>
      <c r="J16" s="113"/>
      <c r="K16" s="113"/>
      <c r="L16" s="113"/>
    </row>
    <row r="17" spans="1:12" ht="12.75">
      <c r="A17" s="606"/>
      <c r="B17" s="70"/>
      <c r="C17" s="605">
        <v>-76659.58</v>
      </c>
      <c r="D17" s="599"/>
      <c r="E17" s="602">
        <f>C17+C14</f>
        <v>-96072.31</v>
      </c>
      <c r="F17" s="598"/>
      <c r="G17" s="598"/>
      <c r="H17" s="113"/>
      <c r="I17" s="113"/>
      <c r="J17" s="113"/>
      <c r="K17" s="113"/>
      <c r="L17" s="113"/>
    </row>
    <row r="18" spans="1:12" ht="10.5" customHeight="1" thickBot="1">
      <c r="A18" s="606"/>
      <c r="B18" s="70" t="s">
        <v>43</v>
      </c>
      <c r="C18" s="604"/>
      <c r="D18" s="599"/>
      <c r="E18" s="603"/>
      <c r="F18" s="598"/>
      <c r="G18" s="598"/>
      <c r="H18" s="113"/>
      <c r="I18" s="113"/>
      <c r="J18" s="113"/>
      <c r="K18" s="113"/>
      <c r="L18" s="113"/>
    </row>
    <row r="19" spans="1:12" ht="12.75">
      <c r="A19" s="69"/>
      <c r="B19" s="70"/>
      <c r="C19" s="605">
        <v>-98385.17</v>
      </c>
      <c r="D19" s="599"/>
      <c r="E19" s="600"/>
      <c r="F19" s="598"/>
      <c r="G19" s="598"/>
      <c r="H19" s="113"/>
      <c r="I19" s="113"/>
      <c r="J19" s="113"/>
      <c r="K19" s="113"/>
      <c r="L19" s="113"/>
    </row>
    <row r="20" spans="1:12" ht="12.75">
      <c r="A20" s="69" t="s">
        <v>23</v>
      </c>
      <c r="B20" s="70" t="s">
        <v>44</v>
      </c>
      <c r="C20" s="601"/>
      <c r="D20" s="599"/>
      <c r="E20" s="601"/>
      <c r="F20" s="598"/>
      <c r="G20" s="598"/>
      <c r="H20" s="113"/>
      <c r="I20" s="113"/>
      <c r="J20" s="113"/>
      <c r="K20" s="113"/>
      <c r="L20" s="113"/>
    </row>
    <row r="21" spans="1:12" ht="12.75">
      <c r="A21" s="72"/>
      <c r="B21" s="70" t="s">
        <v>444</v>
      </c>
      <c r="C21" s="604"/>
      <c r="D21" s="599"/>
      <c r="E21" s="601"/>
      <c r="F21" s="598"/>
      <c r="G21" s="598"/>
      <c r="H21" s="113"/>
      <c r="I21" s="113"/>
      <c r="J21" s="113"/>
      <c r="K21" s="113"/>
      <c r="L21" s="113"/>
    </row>
    <row r="22" spans="1:12" ht="12.75">
      <c r="A22" s="69"/>
      <c r="B22" s="70"/>
      <c r="C22" s="71"/>
      <c r="D22" s="71"/>
      <c r="E22" s="415"/>
      <c r="F22" s="115"/>
      <c r="G22" s="115"/>
      <c r="H22" s="113"/>
      <c r="I22" s="113"/>
      <c r="J22" s="113"/>
      <c r="K22" s="113"/>
      <c r="L22" s="113"/>
    </row>
    <row r="23" spans="1:12" ht="24">
      <c r="A23" s="606"/>
      <c r="B23" s="70" t="s">
        <v>181</v>
      </c>
      <c r="C23" s="601">
        <v>-23042.56</v>
      </c>
      <c r="D23" s="599"/>
      <c r="E23" s="602">
        <f>C23+C19</f>
        <v>-121427.73</v>
      </c>
      <c r="F23" s="598"/>
      <c r="G23" s="598"/>
      <c r="H23" s="113"/>
      <c r="I23" s="113"/>
      <c r="J23" s="113"/>
      <c r="K23" s="113"/>
      <c r="L23" s="113"/>
    </row>
    <row r="24" spans="1:12" ht="13.5" thickBot="1">
      <c r="A24" s="606"/>
      <c r="B24" s="70" t="s">
        <v>445</v>
      </c>
      <c r="C24" s="604"/>
      <c r="D24" s="599"/>
      <c r="E24" s="603"/>
      <c r="F24" s="598"/>
      <c r="G24" s="598"/>
      <c r="H24" s="113"/>
      <c r="I24" s="113"/>
      <c r="J24" s="113"/>
      <c r="K24" s="113"/>
      <c r="L24" s="113"/>
    </row>
    <row r="25" spans="1:12" ht="12.75">
      <c r="A25" s="606"/>
      <c r="B25" s="70"/>
      <c r="C25" s="607"/>
      <c r="D25" s="599"/>
      <c r="E25" s="600"/>
      <c r="F25" s="598"/>
      <c r="G25" s="598"/>
      <c r="H25" s="113"/>
      <c r="I25" s="113"/>
      <c r="J25" s="113"/>
      <c r="K25" s="113"/>
      <c r="L25" s="113"/>
    </row>
    <row r="26" spans="1:12" ht="12.75">
      <c r="A26" s="606"/>
      <c r="B26" s="70" t="s">
        <v>182</v>
      </c>
      <c r="C26" s="608"/>
      <c r="D26" s="599"/>
      <c r="E26" s="601"/>
      <c r="F26" s="598"/>
      <c r="G26" s="598"/>
      <c r="H26" s="113"/>
      <c r="I26" s="113"/>
      <c r="J26" s="113"/>
      <c r="K26" s="113"/>
      <c r="L26" s="113"/>
    </row>
    <row r="27" spans="1:12" ht="12.75">
      <c r="A27" s="69"/>
      <c r="B27" s="70"/>
      <c r="C27" s="601">
        <v>-5079.9</v>
      </c>
      <c r="D27" s="599"/>
      <c r="E27" s="602"/>
      <c r="F27" s="598"/>
      <c r="G27" s="598"/>
      <c r="H27" s="113"/>
      <c r="I27" s="113"/>
      <c r="J27" s="113"/>
      <c r="K27" s="113"/>
      <c r="L27" s="113"/>
    </row>
    <row r="28" spans="1:12" ht="12.75">
      <c r="A28" s="69" t="s">
        <v>24</v>
      </c>
      <c r="B28" s="70" t="s">
        <v>183</v>
      </c>
      <c r="C28" s="601"/>
      <c r="D28" s="599"/>
      <c r="E28" s="602"/>
      <c r="F28" s="598"/>
      <c r="G28" s="598"/>
      <c r="H28" s="113"/>
      <c r="I28" s="113"/>
      <c r="J28" s="113"/>
      <c r="K28" s="113"/>
      <c r="L28" s="113"/>
    </row>
    <row r="29" spans="1:12" ht="27" customHeight="1">
      <c r="A29" s="72"/>
      <c r="B29" s="70" t="s">
        <v>184</v>
      </c>
      <c r="C29" s="601"/>
      <c r="D29" s="599"/>
      <c r="E29" s="602"/>
      <c r="F29" s="598"/>
      <c r="G29" s="598"/>
      <c r="H29" s="113"/>
      <c r="I29" s="113"/>
      <c r="J29" s="113"/>
      <c r="K29" s="113"/>
      <c r="L29" s="113"/>
    </row>
    <row r="30" spans="1:12" ht="12.75">
      <c r="A30" s="72"/>
      <c r="B30" s="70" t="s">
        <v>185</v>
      </c>
      <c r="C30" s="604"/>
      <c r="D30" s="599"/>
      <c r="E30" s="602"/>
      <c r="F30" s="598"/>
      <c r="G30" s="598"/>
      <c r="H30" s="113"/>
      <c r="I30" s="113"/>
      <c r="J30" s="113"/>
      <c r="K30" s="113"/>
      <c r="L30" s="113"/>
    </row>
    <row r="31" spans="1:12" ht="12.75">
      <c r="A31" s="69"/>
      <c r="B31" s="70" t="s">
        <v>186</v>
      </c>
      <c r="C31" s="180"/>
      <c r="D31" s="71"/>
      <c r="E31" s="415"/>
      <c r="F31" s="115"/>
      <c r="G31" s="115"/>
      <c r="H31" s="113"/>
      <c r="I31" s="113"/>
      <c r="J31" s="113"/>
      <c r="K31" s="113"/>
      <c r="L31" s="113"/>
    </row>
    <row r="32" spans="1:12" ht="12.75">
      <c r="A32" s="69"/>
      <c r="B32" s="70" t="s">
        <v>187</v>
      </c>
      <c r="C32" s="181"/>
      <c r="D32" s="71"/>
      <c r="E32" s="415"/>
      <c r="F32" s="115"/>
      <c r="G32" s="115"/>
      <c r="H32" s="113"/>
      <c r="I32" s="113"/>
      <c r="J32" s="113"/>
      <c r="K32" s="113"/>
      <c r="L32" s="113"/>
    </row>
    <row r="33" spans="1:12" ht="38.25" customHeight="1" thickBot="1">
      <c r="A33" s="69"/>
      <c r="B33" s="70" t="s">
        <v>188</v>
      </c>
      <c r="C33" s="480"/>
      <c r="D33" s="71"/>
      <c r="E33" s="416">
        <f>C27</f>
        <v>-5079.9</v>
      </c>
      <c r="F33" s="115"/>
      <c r="G33" s="115"/>
      <c r="H33" s="113"/>
      <c r="I33" s="113"/>
      <c r="J33" s="113"/>
      <c r="K33" s="113"/>
      <c r="L33" s="113"/>
    </row>
    <row r="34" spans="1:12" ht="12.75">
      <c r="A34" s="69"/>
      <c r="B34" s="70" t="s">
        <v>189</v>
      </c>
      <c r="C34" s="180"/>
      <c r="D34" s="71"/>
      <c r="E34" s="418"/>
      <c r="F34" s="115"/>
      <c r="G34" s="115"/>
      <c r="H34" s="113"/>
      <c r="I34" s="113"/>
      <c r="J34" s="113"/>
      <c r="K34" s="113"/>
      <c r="L34" s="113"/>
    </row>
    <row r="35" spans="1:12" ht="12.75">
      <c r="A35" s="69"/>
      <c r="B35" s="70" t="s">
        <v>187</v>
      </c>
      <c r="C35" s="179"/>
      <c r="D35" s="71"/>
      <c r="E35" s="418"/>
      <c r="F35" s="115"/>
      <c r="G35" s="115"/>
      <c r="H35" s="113"/>
      <c r="I35" s="113"/>
      <c r="J35" s="113"/>
      <c r="K35" s="113"/>
      <c r="L35" s="113"/>
    </row>
    <row r="36" spans="1:12" ht="12.75">
      <c r="A36" s="69"/>
      <c r="B36" s="70"/>
      <c r="C36" s="71"/>
      <c r="D36" s="71"/>
      <c r="E36" s="418"/>
      <c r="F36" s="115"/>
      <c r="G36" s="115"/>
      <c r="H36" s="113"/>
      <c r="I36" s="113"/>
      <c r="J36" s="113"/>
      <c r="K36" s="113"/>
      <c r="L36" s="113"/>
    </row>
    <row r="37" spans="1:12" ht="24.75" thickBot="1">
      <c r="A37" s="69" t="s">
        <v>25</v>
      </c>
      <c r="B37" s="70" t="s">
        <v>331</v>
      </c>
      <c r="C37" s="71"/>
      <c r="D37" s="71"/>
      <c r="E37" s="416"/>
      <c r="F37" s="115"/>
      <c r="G37" s="115"/>
      <c r="H37" s="113"/>
      <c r="I37" s="113"/>
      <c r="J37" s="113"/>
      <c r="K37" s="113"/>
      <c r="L37" s="113"/>
    </row>
    <row r="38" spans="1:12" ht="12.75">
      <c r="A38" s="69"/>
      <c r="B38" s="70"/>
      <c r="C38" s="599"/>
      <c r="D38" s="599"/>
      <c r="E38" s="418"/>
      <c r="F38" s="598"/>
      <c r="G38" s="598"/>
      <c r="H38" s="113"/>
      <c r="I38" s="113"/>
      <c r="J38" s="113"/>
      <c r="K38" s="113"/>
      <c r="L38" s="113"/>
    </row>
    <row r="39" spans="1:12" ht="13.5" thickBot="1">
      <c r="A39" s="69" t="s">
        <v>26</v>
      </c>
      <c r="B39" s="70" t="s">
        <v>49</v>
      </c>
      <c r="C39" s="599"/>
      <c r="D39" s="599"/>
      <c r="E39" s="416"/>
      <c r="F39" s="598"/>
      <c r="G39" s="598"/>
      <c r="H39" s="113"/>
      <c r="I39" s="113"/>
      <c r="J39" s="113"/>
      <c r="K39" s="113"/>
      <c r="L39" s="113"/>
    </row>
    <row r="40" spans="1:12" ht="12.75">
      <c r="A40" s="69"/>
      <c r="B40" s="70"/>
      <c r="C40" s="599"/>
      <c r="D40" s="599"/>
      <c r="E40" s="418"/>
      <c r="F40" s="598"/>
      <c r="G40" s="598"/>
      <c r="H40" s="113"/>
      <c r="I40" s="113"/>
      <c r="J40" s="113"/>
      <c r="K40" s="113"/>
      <c r="L40" s="113"/>
    </row>
    <row r="41" spans="1:12" ht="13.5" thickBot="1">
      <c r="A41" s="69" t="s">
        <v>27</v>
      </c>
      <c r="B41" s="70" t="s">
        <v>50</v>
      </c>
      <c r="C41" s="599"/>
      <c r="D41" s="599"/>
      <c r="E41" s="416">
        <v>-55934.5</v>
      </c>
      <c r="F41" s="598"/>
      <c r="G41" s="598"/>
      <c r="H41" s="113"/>
      <c r="I41" s="113"/>
      <c r="J41" s="113"/>
      <c r="K41" s="113"/>
      <c r="L41" s="113"/>
    </row>
    <row r="42" spans="1:12" ht="12.75">
      <c r="A42" s="69"/>
      <c r="B42" s="70"/>
      <c r="C42" s="599"/>
      <c r="D42" s="599"/>
      <c r="E42" s="601"/>
      <c r="F42" s="598"/>
      <c r="G42" s="598"/>
      <c r="H42" s="113"/>
      <c r="I42" s="113"/>
      <c r="J42" s="113"/>
      <c r="K42" s="113"/>
      <c r="L42" s="113"/>
    </row>
    <row r="43" spans="1:12" ht="13.5" thickBot="1">
      <c r="A43" s="69" t="s">
        <v>28</v>
      </c>
      <c r="B43" s="70" t="s">
        <v>51</v>
      </c>
      <c r="C43" s="599"/>
      <c r="D43" s="599"/>
      <c r="E43" s="603"/>
      <c r="F43" s="598"/>
      <c r="G43" s="598"/>
      <c r="H43" s="113"/>
      <c r="I43" s="113"/>
      <c r="J43" s="113"/>
      <c r="K43" s="113"/>
      <c r="L43" s="113"/>
    </row>
    <row r="44" spans="1:12" ht="12.75">
      <c r="A44" s="69"/>
      <c r="B44" s="70" t="s">
        <v>446</v>
      </c>
      <c r="C44" s="179"/>
      <c r="D44" s="71"/>
      <c r="E44" s="417"/>
      <c r="F44" s="115"/>
      <c r="G44" s="115"/>
      <c r="H44" s="113"/>
      <c r="I44" s="113"/>
      <c r="J44" s="113"/>
      <c r="K44" s="113"/>
      <c r="L44" s="113"/>
    </row>
    <row r="45" spans="1:12" ht="12.75">
      <c r="A45" s="69"/>
      <c r="B45" s="70"/>
      <c r="C45" s="599"/>
      <c r="D45" s="599"/>
      <c r="E45" s="602"/>
      <c r="F45" s="598"/>
      <c r="G45" s="598"/>
      <c r="H45" s="113"/>
      <c r="I45" s="113"/>
      <c r="J45" s="113"/>
      <c r="K45" s="113"/>
      <c r="L45" s="113"/>
    </row>
    <row r="46" spans="1:12" ht="26.25" customHeight="1" thickBot="1">
      <c r="A46" s="69" t="s">
        <v>29</v>
      </c>
      <c r="B46" s="70" t="s">
        <v>65</v>
      </c>
      <c r="C46" s="599"/>
      <c r="D46" s="599"/>
      <c r="E46" s="603"/>
      <c r="F46" s="598"/>
      <c r="G46" s="598"/>
      <c r="H46" s="113"/>
      <c r="I46" s="113"/>
      <c r="J46" s="113"/>
      <c r="K46" s="113"/>
      <c r="L46" s="113"/>
    </row>
    <row r="47" spans="1:12" ht="12.75">
      <c r="A47" s="69"/>
      <c r="B47" s="70" t="s">
        <v>446</v>
      </c>
      <c r="C47" s="179"/>
      <c r="D47" s="71"/>
      <c r="E47" s="415"/>
      <c r="F47" s="115"/>
      <c r="G47" s="115"/>
      <c r="H47" s="113"/>
      <c r="I47" s="113"/>
      <c r="J47" s="113"/>
      <c r="K47" s="113"/>
      <c r="L47" s="113"/>
    </row>
    <row r="48" spans="1:12" ht="12.75">
      <c r="A48" s="69"/>
      <c r="B48" s="70"/>
      <c r="C48" s="71"/>
      <c r="D48" s="71"/>
      <c r="E48" s="415"/>
      <c r="F48" s="115"/>
      <c r="G48" s="115"/>
      <c r="H48" s="113"/>
      <c r="I48" s="113"/>
      <c r="J48" s="113"/>
      <c r="K48" s="113"/>
      <c r="L48" s="113"/>
    </row>
    <row r="49" spans="1:12" ht="12.75">
      <c r="A49" s="69"/>
      <c r="B49" s="70"/>
      <c r="C49" s="71"/>
      <c r="D49" s="71"/>
      <c r="E49" s="415"/>
      <c r="F49" s="115"/>
      <c r="G49" s="115"/>
      <c r="H49" s="113"/>
      <c r="I49" s="113"/>
      <c r="J49" s="113"/>
      <c r="K49" s="113"/>
      <c r="L49" s="113"/>
    </row>
    <row r="50" spans="1:12" ht="12.75">
      <c r="A50" s="69"/>
      <c r="B50" s="70"/>
      <c r="C50" s="71"/>
      <c r="D50" s="71"/>
      <c r="E50" s="415"/>
      <c r="F50" s="115"/>
      <c r="G50" s="115"/>
      <c r="H50" s="113"/>
      <c r="I50" s="113"/>
      <c r="J50" s="113"/>
      <c r="K50" s="113"/>
      <c r="L50" s="113"/>
    </row>
    <row r="51" spans="1:12" ht="12.75">
      <c r="A51" s="69"/>
      <c r="B51" s="70"/>
      <c r="C51" s="599"/>
      <c r="D51" s="599"/>
      <c r="E51" s="601"/>
      <c r="F51" s="598"/>
      <c r="G51" s="598"/>
      <c r="H51" s="113"/>
      <c r="I51" s="113"/>
      <c r="J51" s="113"/>
      <c r="K51" s="113"/>
      <c r="L51" s="113"/>
    </row>
    <row r="52" spans="1:12" ht="13.5" thickBot="1">
      <c r="A52" s="69" t="s">
        <v>30</v>
      </c>
      <c r="B52" s="70" t="s">
        <v>263</v>
      </c>
      <c r="C52" s="599"/>
      <c r="D52" s="599"/>
      <c r="E52" s="603"/>
      <c r="F52" s="598"/>
      <c r="G52" s="598"/>
      <c r="H52" s="113"/>
      <c r="I52" s="113"/>
      <c r="J52" s="113"/>
      <c r="K52" s="113"/>
      <c r="L52" s="113"/>
    </row>
    <row r="53" spans="1:12" ht="12.75">
      <c r="A53" s="69"/>
      <c r="B53" s="70" t="s">
        <v>446</v>
      </c>
      <c r="C53" s="179"/>
      <c r="D53" s="71"/>
      <c r="E53" s="418">
        <v>2.26</v>
      </c>
      <c r="F53" s="115"/>
      <c r="G53" s="115"/>
      <c r="H53" s="113"/>
      <c r="I53" s="113"/>
      <c r="J53" s="113"/>
      <c r="K53" s="113"/>
      <c r="L53" s="113"/>
    </row>
    <row r="54" spans="1:12" ht="12.75">
      <c r="A54" s="69"/>
      <c r="B54" s="70"/>
      <c r="C54" s="599"/>
      <c r="D54" s="599"/>
      <c r="E54" s="602"/>
      <c r="F54" s="598"/>
      <c r="G54" s="598"/>
      <c r="H54" s="113"/>
      <c r="I54" s="113"/>
      <c r="J54" s="113"/>
      <c r="K54" s="113"/>
      <c r="L54" s="113"/>
    </row>
    <row r="55" spans="1:12" ht="23.25" customHeight="1" thickBot="1">
      <c r="A55" s="69" t="s">
        <v>31</v>
      </c>
      <c r="B55" s="70" t="s">
        <v>247</v>
      </c>
      <c r="C55" s="599"/>
      <c r="D55" s="599"/>
      <c r="E55" s="602"/>
      <c r="F55" s="598"/>
      <c r="G55" s="598"/>
      <c r="H55" s="113"/>
      <c r="I55" s="113"/>
      <c r="J55" s="113"/>
      <c r="K55" s="113"/>
      <c r="L55" s="113"/>
    </row>
    <row r="56" spans="1:12" ht="12.75">
      <c r="A56" s="69"/>
      <c r="B56" s="70"/>
      <c r="C56" s="599"/>
      <c r="D56" s="599"/>
      <c r="E56" s="600">
        <v>-0.62</v>
      </c>
      <c r="F56" s="598"/>
      <c r="G56" s="598"/>
      <c r="H56" s="113"/>
      <c r="I56" s="113"/>
      <c r="J56" s="113"/>
      <c r="K56" s="113"/>
      <c r="L56" s="113"/>
    </row>
    <row r="57" spans="1:12" ht="13.5" thickBot="1">
      <c r="A57" s="69" t="s">
        <v>32</v>
      </c>
      <c r="B57" s="70" t="s">
        <v>53</v>
      </c>
      <c r="C57" s="599"/>
      <c r="D57" s="599"/>
      <c r="E57" s="603"/>
      <c r="F57" s="598"/>
      <c r="G57" s="598"/>
      <c r="H57" s="113"/>
      <c r="I57" s="113"/>
      <c r="J57" s="113"/>
      <c r="K57" s="113"/>
      <c r="L57" s="113"/>
    </row>
    <row r="58" spans="1:12" ht="12.75">
      <c r="A58" s="69"/>
      <c r="B58" s="70" t="s">
        <v>447</v>
      </c>
      <c r="C58" s="179"/>
      <c r="D58" s="71"/>
      <c r="E58" s="418">
        <v>0</v>
      </c>
      <c r="F58" s="115"/>
      <c r="G58" s="115"/>
      <c r="H58" s="113"/>
      <c r="I58" s="113"/>
      <c r="J58" s="113"/>
      <c r="K58" s="113"/>
      <c r="L58" s="113"/>
    </row>
    <row r="59" spans="1:12" ht="12.75">
      <c r="A59" s="69"/>
      <c r="B59" s="70"/>
      <c r="C59" s="599"/>
      <c r="D59" s="599"/>
      <c r="E59" s="601">
        <f>SUM(E6:E58)</f>
        <v>-68158.22</v>
      </c>
      <c r="F59" s="598"/>
      <c r="G59" s="598"/>
      <c r="H59" s="113"/>
      <c r="I59" s="113"/>
      <c r="J59" s="113"/>
      <c r="K59" s="113"/>
      <c r="L59" s="113"/>
    </row>
    <row r="60" spans="1:12" ht="13.5" thickBot="1">
      <c r="A60" s="69" t="s">
        <v>33</v>
      </c>
      <c r="B60" s="70" t="s">
        <v>54</v>
      </c>
      <c r="C60" s="599"/>
      <c r="D60" s="599"/>
      <c r="E60" s="603"/>
      <c r="F60" s="598"/>
      <c r="G60" s="598"/>
      <c r="H60" s="113"/>
      <c r="I60" s="113"/>
      <c r="J60" s="113"/>
      <c r="K60" s="113"/>
      <c r="L60" s="113"/>
    </row>
    <row r="61" spans="1:12" ht="12.75">
      <c r="A61" s="69"/>
      <c r="B61" s="70"/>
      <c r="C61" s="609"/>
      <c r="D61" s="599"/>
      <c r="E61" s="601"/>
      <c r="F61" s="598"/>
      <c r="G61" s="598"/>
      <c r="H61" s="113"/>
      <c r="I61" s="113"/>
      <c r="J61" s="113"/>
      <c r="K61" s="113"/>
      <c r="L61" s="113"/>
    </row>
    <row r="62" spans="1:12" ht="25.5" customHeight="1" thickBot="1">
      <c r="A62" s="69" t="s">
        <v>34</v>
      </c>
      <c r="B62" s="70" t="s">
        <v>66</v>
      </c>
      <c r="C62" s="609"/>
      <c r="D62" s="599"/>
      <c r="E62" s="603"/>
      <c r="F62" s="598"/>
      <c r="G62" s="598"/>
      <c r="H62" s="113"/>
      <c r="I62" s="113"/>
      <c r="J62" s="113"/>
      <c r="K62" s="113"/>
      <c r="L62" s="113"/>
    </row>
    <row r="63" spans="1:12" ht="12.75">
      <c r="A63" s="69"/>
      <c r="B63" s="70"/>
      <c r="C63" s="599"/>
      <c r="D63" s="599"/>
      <c r="E63" s="601">
        <v>55000</v>
      </c>
      <c r="F63" s="598"/>
      <c r="G63" s="598"/>
      <c r="H63" s="113"/>
      <c r="I63" s="113"/>
      <c r="J63" s="113"/>
      <c r="K63" s="113"/>
      <c r="L63" s="113"/>
    </row>
    <row r="64" spans="1:12" ht="13.5" thickBot="1">
      <c r="A64" s="69" t="s">
        <v>35</v>
      </c>
      <c r="B64" s="70" t="s">
        <v>55</v>
      </c>
      <c r="C64" s="599"/>
      <c r="D64" s="599"/>
      <c r="E64" s="603"/>
      <c r="F64" s="598"/>
      <c r="G64" s="598"/>
      <c r="H64" s="113"/>
      <c r="I64" s="113"/>
      <c r="J64" s="113"/>
      <c r="K64" s="113"/>
      <c r="L64" s="113"/>
    </row>
    <row r="65" spans="1:12" ht="12.75">
      <c r="A65" s="69"/>
      <c r="B65" s="70"/>
      <c r="C65" s="599"/>
      <c r="D65" s="599"/>
      <c r="E65" s="600"/>
      <c r="F65" s="598"/>
      <c r="G65" s="598"/>
      <c r="H65" s="113"/>
      <c r="I65" s="113"/>
      <c r="J65" s="113"/>
      <c r="K65" s="113"/>
      <c r="L65" s="113"/>
    </row>
    <row r="66" spans="1:12" ht="13.5" thickBot="1">
      <c r="A66" s="69" t="s">
        <v>36</v>
      </c>
      <c r="B66" s="70" t="s">
        <v>56</v>
      </c>
      <c r="C66" s="599"/>
      <c r="D66" s="599"/>
      <c r="E66" s="603"/>
      <c r="F66" s="598"/>
      <c r="G66" s="598"/>
      <c r="H66" s="113"/>
      <c r="I66" s="113"/>
      <c r="J66" s="113"/>
      <c r="K66" s="113"/>
      <c r="L66" s="113"/>
    </row>
    <row r="67" spans="1:12" ht="12.75">
      <c r="A67" s="69"/>
      <c r="B67" s="70"/>
      <c r="C67" s="599"/>
      <c r="D67" s="599"/>
      <c r="E67" s="600"/>
      <c r="F67" s="598"/>
      <c r="G67" s="598"/>
      <c r="H67" s="113"/>
      <c r="I67" s="113"/>
      <c r="J67" s="113"/>
      <c r="K67" s="113"/>
      <c r="L67" s="113"/>
    </row>
    <row r="68" spans="1:12" ht="13.5" thickBot="1">
      <c r="A68" s="69" t="s">
        <v>37</v>
      </c>
      <c r="B68" s="70" t="s">
        <v>57</v>
      </c>
      <c r="C68" s="599"/>
      <c r="D68" s="599"/>
      <c r="E68" s="603"/>
      <c r="F68" s="598"/>
      <c r="G68" s="598"/>
      <c r="H68" s="113"/>
      <c r="I68" s="113"/>
      <c r="J68" s="113"/>
      <c r="K68" s="113"/>
      <c r="L68" s="113"/>
    </row>
    <row r="69" spans="1:12" ht="12.75">
      <c r="A69" s="69"/>
      <c r="B69" s="70"/>
      <c r="C69" s="599"/>
      <c r="D69" s="599"/>
      <c r="E69" s="600"/>
      <c r="F69" s="598"/>
      <c r="G69" s="598"/>
      <c r="H69" s="113"/>
      <c r="I69" s="113"/>
      <c r="J69" s="113"/>
      <c r="K69" s="113"/>
      <c r="L69" s="113"/>
    </row>
    <row r="70" spans="1:12" ht="13.5" thickBot="1">
      <c r="A70" s="69" t="s">
        <v>38</v>
      </c>
      <c r="B70" s="70" t="s">
        <v>58</v>
      </c>
      <c r="C70" s="599"/>
      <c r="D70" s="599"/>
      <c r="E70" s="603"/>
      <c r="F70" s="598"/>
      <c r="G70" s="598"/>
      <c r="H70" s="113"/>
      <c r="I70" s="113"/>
      <c r="J70" s="113"/>
      <c r="K70" s="113"/>
      <c r="L70" s="113"/>
    </row>
    <row r="71" spans="1:12" ht="12.75">
      <c r="A71" s="69"/>
      <c r="B71" s="70"/>
      <c r="C71" s="599"/>
      <c r="D71" s="599"/>
      <c r="E71" s="600">
        <v>-0.56</v>
      </c>
      <c r="F71" s="598"/>
      <c r="G71" s="598"/>
      <c r="H71" s="113"/>
      <c r="I71" s="113"/>
      <c r="J71" s="113"/>
      <c r="K71" s="113"/>
      <c r="L71" s="113"/>
    </row>
    <row r="72" spans="1:12" ht="13.5" thickBot="1">
      <c r="A72" s="69" t="s">
        <v>68</v>
      </c>
      <c r="B72" s="70" t="s">
        <v>190</v>
      </c>
      <c r="C72" s="599"/>
      <c r="D72" s="599"/>
      <c r="E72" s="603"/>
      <c r="F72" s="598"/>
      <c r="G72" s="598"/>
      <c r="H72" s="113"/>
      <c r="I72" s="113"/>
      <c r="J72" s="113"/>
      <c r="K72" s="113"/>
      <c r="L72" s="113"/>
    </row>
    <row r="73" spans="1:12" ht="12.75">
      <c r="A73" s="69"/>
      <c r="B73" s="70"/>
      <c r="C73" s="599"/>
      <c r="D73" s="599"/>
      <c r="E73" s="600">
        <v>0</v>
      </c>
      <c r="F73" s="598"/>
      <c r="G73" s="598"/>
      <c r="H73" s="113"/>
      <c r="I73" s="113"/>
      <c r="J73" s="113"/>
      <c r="K73" s="113"/>
      <c r="L73" s="113"/>
    </row>
    <row r="74" spans="1:12" ht="13.5" thickBot="1">
      <c r="A74" s="69" t="s">
        <v>290</v>
      </c>
      <c r="B74" s="70" t="s">
        <v>191</v>
      </c>
      <c r="C74" s="599"/>
      <c r="D74" s="599"/>
      <c r="E74" s="603"/>
      <c r="F74" s="598"/>
      <c r="G74" s="598"/>
      <c r="H74" s="113"/>
      <c r="I74" s="113"/>
      <c r="J74" s="113"/>
      <c r="K74" s="113"/>
      <c r="L74" s="113"/>
    </row>
    <row r="75" spans="1:12" ht="12.75">
      <c r="A75" s="69"/>
      <c r="B75" s="70"/>
      <c r="C75" s="599"/>
      <c r="D75" s="599"/>
      <c r="E75" s="600">
        <f>SUM(E59:E74)</f>
        <v>-13158.78</v>
      </c>
      <c r="F75" s="598"/>
      <c r="G75" s="598"/>
      <c r="I75" s="113"/>
      <c r="J75" s="113"/>
      <c r="K75" s="113"/>
      <c r="L75" s="113"/>
    </row>
    <row r="76" spans="1:12" ht="13.5" thickBot="1">
      <c r="A76" s="69" t="s">
        <v>327</v>
      </c>
      <c r="B76" s="70" t="s">
        <v>137</v>
      </c>
      <c r="C76" s="599"/>
      <c r="D76" s="599"/>
      <c r="E76" s="610"/>
      <c r="F76" s="598"/>
      <c r="G76" s="598"/>
      <c r="H76" s="113"/>
      <c r="I76" s="113"/>
      <c r="J76" s="113"/>
      <c r="K76" s="113"/>
      <c r="L76" s="113"/>
    </row>
    <row r="77" spans="1:12" ht="15.75" thickTop="1">
      <c r="A77" s="11"/>
      <c r="F77" s="113"/>
      <c r="G77" s="113"/>
      <c r="H77" s="113"/>
      <c r="I77" s="113"/>
      <c r="J77" s="113"/>
      <c r="K77" s="113"/>
      <c r="L77" s="113"/>
    </row>
    <row r="78" spans="1:12" ht="15">
      <c r="A78" s="11"/>
      <c r="F78" s="113"/>
      <c r="G78" s="113"/>
      <c r="H78" s="113"/>
      <c r="I78" s="113"/>
      <c r="J78" s="113"/>
      <c r="K78" s="113"/>
      <c r="L78" s="113"/>
    </row>
    <row r="79" spans="1:12" ht="12.75">
      <c r="A79" s="36"/>
      <c r="F79" s="113"/>
      <c r="G79" s="113"/>
      <c r="H79" s="113"/>
      <c r="I79" s="113"/>
      <c r="J79" s="113"/>
      <c r="K79" s="113"/>
      <c r="L79" s="113"/>
    </row>
    <row r="80" spans="1:12" ht="12.75">
      <c r="A80" s="36"/>
      <c r="F80" s="113"/>
      <c r="G80" s="113"/>
      <c r="H80" s="113"/>
      <c r="I80" s="113"/>
      <c r="J80" s="113"/>
      <c r="K80" s="113"/>
      <c r="L80" s="113"/>
    </row>
    <row r="81" spans="1:12" ht="12.75">
      <c r="A81" s="36"/>
      <c r="F81" s="113"/>
      <c r="G81" s="113"/>
      <c r="H81" s="113"/>
      <c r="I81" s="113"/>
      <c r="J81" s="113"/>
      <c r="K81" s="113"/>
      <c r="L81" s="113"/>
    </row>
    <row r="82" spans="1:12" ht="12.75">
      <c r="A82" s="36"/>
      <c r="F82" s="113"/>
      <c r="G82" s="113"/>
      <c r="H82" s="113"/>
      <c r="I82" s="113"/>
      <c r="J82" s="113"/>
      <c r="K82" s="113"/>
      <c r="L82" s="113"/>
    </row>
    <row r="83" spans="1:12" ht="12.75">
      <c r="A83" s="36"/>
      <c r="F83" s="113"/>
      <c r="G83" s="113"/>
      <c r="H83" s="113"/>
      <c r="I83" s="113"/>
      <c r="J83" s="113"/>
      <c r="K83" s="113"/>
      <c r="L83" s="113"/>
    </row>
    <row r="84" spans="1:12" ht="12.75">
      <c r="A84" s="36"/>
      <c r="F84" s="113"/>
      <c r="G84" s="113"/>
      <c r="H84" s="113"/>
      <c r="I84" s="113"/>
      <c r="J84" s="113"/>
      <c r="K84" s="113"/>
      <c r="L84" s="113"/>
    </row>
    <row r="85" spans="1:12" ht="12.75">
      <c r="A85" s="36"/>
      <c r="F85" s="113"/>
      <c r="G85" s="113"/>
      <c r="H85" s="113"/>
      <c r="I85" s="113"/>
      <c r="J85" s="113"/>
      <c r="K85" s="113"/>
      <c r="L85" s="113"/>
    </row>
    <row r="86" spans="1:12" ht="12.75">
      <c r="A86" s="36"/>
      <c r="F86" s="113"/>
      <c r="G86" s="113"/>
      <c r="H86" s="113"/>
      <c r="I86" s="113"/>
      <c r="J86" s="113"/>
      <c r="K86" s="113"/>
      <c r="L86" s="113"/>
    </row>
    <row r="87" spans="1:12" ht="12.75">
      <c r="A87" s="36"/>
      <c r="F87" s="113"/>
      <c r="G87" s="113"/>
      <c r="H87" s="113"/>
      <c r="I87" s="113"/>
      <c r="J87" s="113"/>
      <c r="K87" s="113"/>
      <c r="L87" s="113"/>
    </row>
    <row r="88" spans="1:12" ht="12.75">
      <c r="A88" s="36"/>
      <c r="F88" s="113"/>
      <c r="G88" s="113"/>
      <c r="H88" s="113"/>
      <c r="I88" s="113"/>
      <c r="J88" s="113"/>
      <c r="K88" s="113"/>
      <c r="L88" s="113"/>
    </row>
    <row r="89" spans="1:12" ht="12.75">
      <c r="A89" s="36"/>
      <c r="F89" s="113"/>
      <c r="G89" s="113"/>
      <c r="H89" s="113"/>
      <c r="I89" s="113"/>
      <c r="J89" s="113"/>
      <c r="K89" s="113"/>
      <c r="L89" s="113"/>
    </row>
    <row r="90" spans="1:12" ht="12.75">
      <c r="A90" s="36"/>
      <c r="F90" s="113"/>
      <c r="G90" s="113"/>
      <c r="H90" s="113"/>
      <c r="I90" s="113"/>
      <c r="J90" s="113"/>
      <c r="K90" s="113"/>
      <c r="L90" s="113"/>
    </row>
    <row r="91" spans="1:12" ht="12.75">
      <c r="A91" s="36"/>
      <c r="F91" s="113"/>
      <c r="G91" s="113"/>
      <c r="H91" s="113"/>
      <c r="I91" s="113"/>
      <c r="J91" s="113"/>
      <c r="K91" s="113"/>
      <c r="L91" s="113"/>
    </row>
    <row r="92" spans="1:12" ht="12.75">
      <c r="A92" s="37"/>
      <c r="F92" s="113"/>
      <c r="G92" s="113"/>
      <c r="H92" s="113"/>
      <c r="I92" s="113"/>
      <c r="J92" s="113"/>
      <c r="K92" s="113"/>
      <c r="L92" s="113"/>
    </row>
    <row r="93" spans="1:12" ht="12.75">
      <c r="A93" s="37"/>
      <c r="B93" s="37"/>
      <c r="F93" s="113"/>
      <c r="G93" s="113"/>
      <c r="H93" s="113"/>
      <c r="I93" s="113"/>
      <c r="J93" s="113"/>
      <c r="K93" s="113"/>
      <c r="L93" s="113"/>
    </row>
    <row r="94" spans="1:12" ht="12.75">
      <c r="A94" s="37"/>
      <c r="B94" s="37"/>
      <c r="F94" s="113"/>
      <c r="G94" s="113"/>
      <c r="H94" s="113"/>
      <c r="I94" s="113"/>
      <c r="J94" s="113"/>
      <c r="K94" s="113"/>
      <c r="L94" s="113"/>
    </row>
    <row r="95" spans="2:12" ht="12.75">
      <c r="B95" s="37"/>
      <c r="F95" s="113"/>
      <c r="G95" s="113"/>
      <c r="H95" s="113"/>
      <c r="I95" s="113"/>
      <c r="J95" s="113"/>
      <c r="K95" s="113"/>
      <c r="L95" s="113"/>
    </row>
    <row r="96" spans="1:12" ht="12.75">
      <c r="A96" s="37"/>
      <c r="B96" s="37"/>
      <c r="F96" s="113"/>
      <c r="G96" s="113"/>
      <c r="H96" s="113"/>
      <c r="I96" s="113"/>
      <c r="J96" s="113"/>
      <c r="K96" s="113"/>
      <c r="L96" s="113"/>
    </row>
    <row r="97" spans="1:12" ht="12.75">
      <c r="A97" s="37"/>
      <c r="B97" s="37"/>
      <c r="F97" s="113"/>
      <c r="G97" s="113"/>
      <c r="H97" s="113"/>
      <c r="I97" s="113"/>
      <c r="J97" s="113"/>
      <c r="K97" s="113"/>
      <c r="L97" s="113"/>
    </row>
    <row r="98" spans="1:12" ht="12.75">
      <c r="A98" s="37"/>
      <c r="F98" s="113"/>
      <c r="G98" s="113"/>
      <c r="H98" s="113"/>
      <c r="I98" s="113"/>
      <c r="J98" s="113"/>
      <c r="K98" s="113"/>
      <c r="L98" s="113"/>
    </row>
    <row r="99" spans="1:12" ht="12.75">
      <c r="A99" s="37"/>
      <c r="F99" s="113"/>
      <c r="G99" s="113"/>
      <c r="H99" s="113"/>
      <c r="I99" s="113"/>
      <c r="J99" s="113"/>
      <c r="K99" s="113"/>
      <c r="L99" s="113"/>
    </row>
    <row r="100" ht="12.75">
      <c r="A100" s="37"/>
    </row>
    <row r="101" ht="15">
      <c r="A101" s="11"/>
    </row>
    <row r="102" ht="15">
      <c r="A102" s="11"/>
    </row>
  </sheetData>
  <sheetProtection/>
  <mergeCells count="128">
    <mergeCell ref="G75:G76"/>
    <mergeCell ref="F71:F72"/>
    <mergeCell ref="F69:F70"/>
    <mergeCell ref="G69:G70"/>
    <mergeCell ref="F75:F76"/>
    <mergeCell ref="C69:C70"/>
    <mergeCell ref="D69:D70"/>
    <mergeCell ref="C75:C76"/>
    <mergeCell ref="D75:D76"/>
    <mergeCell ref="E75:E76"/>
    <mergeCell ref="A2:C2"/>
    <mergeCell ref="C71:C72"/>
    <mergeCell ref="D71:D72"/>
    <mergeCell ref="E71:E72"/>
    <mergeCell ref="C63:C64"/>
    <mergeCell ref="D63:D64"/>
    <mergeCell ref="E63:E64"/>
    <mergeCell ref="D67:D68"/>
    <mergeCell ref="C61:C62"/>
    <mergeCell ref="C67:C68"/>
    <mergeCell ref="G73:G74"/>
    <mergeCell ref="C73:C74"/>
    <mergeCell ref="D73:D74"/>
    <mergeCell ref="E73:E74"/>
    <mergeCell ref="F73:F74"/>
    <mergeCell ref="F65:F66"/>
    <mergeCell ref="E69:E70"/>
    <mergeCell ref="G65:G66"/>
    <mergeCell ref="F67:F68"/>
    <mergeCell ref="G71:G72"/>
    <mergeCell ref="C59:C60"/>
    <mergeCell ref="D59:D60"/>
    <mergeCell ref="E59:E60"/>
    <mergeCell ref="F59:F60"/>
    <mergeCell ref="G67:G68"/>
    <mergeCell ref="C65:C66"/>
    <mergeCell ref="D65:D66"/>
    <mergeCell ref="E65:E66"/>
    <mergeCell ref="E67:E68"/>
    <mergeCell ref="F63:F64"/>
    <mergeCell ref="G63:G64"/>
    <mergeCell ref="G54:G55"/>
    <mergeCell ref="D61:D62"/>
    <mergeCell ref="E61:E62"/>
    <mergeCell ref="F61:F62"/>
    <mergeCell ref="G61:G62"/>
    <mergeCell ref="G56:G57"/>
    <mergeCell ref="G59:G60"/>
    <mergeCell ref="C56:C57"/>
    <mergeCell ref="D56:D57"/>
    <mergeCell ref="E56:E57"/>
    <mergeCell ref="F56:F57"/>
    <mergeCell ref="C54:C55"/>
    <mergeCell ref="D54:D55"/>
    <mergeCell ref="E54:E55"/>
    <mergeCell ref="F54:F55"/>
    <mergeCell ref="G45:G46"/>
    <mergeCell ref="C51:C52"/>
    <mergeCell ref="D51:D52"/>
    <mergeCell ref="E51:E52"/>
    <mergeCell ref="F51:F52"/>
    <mergeCell ref="G51:G52"/>
    <mergeCell ref="C45:C46"/>
    <mergeCell ref="D45:D46"/>
    <mergeCell ref="E45:E46"/>
    <mergeCell ref="F45:F46"/>
    <mergeCell ref="C38:C41"/>
    <mergeCell ref="D38:D41"/>
    <mergeCell ref="F38:F41"/>
    <mergeCell ref="G38:G41"/>
    <mergeCell ref="G42:G43"/>
    <mergeCell ref="F42:F43"/>
    <mergeCell ref="C42:C43"/>
    <mergeCell ref="D42:D43"/>
    <mergeCell ref="E42:E43"/>
    <mergeCell ref="F23:F24"/>
    <mergeCell ref="E27:E30"/>
    <mergeCell ref="G27:G30"/>
    <mergeCell ref="F27:F30"/>
    <mergeCell ref="G25:G26"/>
    <mergeCell ref="E25:E26"/>
    <mergeCell ref="F25:F26"/>
    <mergeCell ref="C27:C30"/>
    <mergeCell ref="D27:D30"/>
    <mergeCell ref="A25:A26"/>
    <mergeCell ref="C25:C26"/>
    <mergeCell ref="D25:D26"/>
    <mergeCell ref="G23:G24"/>
    <mergeCell ref="A23:A24"/>
    <mergeCell ref="C23:C24"/>
    <mergeCell ref="D23:D24"/>
    <mergeCell ref="E23:E24"/>
    <mergeCell ref="F12:F13"/>
    <mergeCell ref="D14:D16"/>
    <mergeCell ref="E14:E16"/>
    <mergeCell ref="F14:F16"/>
    <mergeCell ref="A17:A18"/>
    <mergeCell ref="C17:C18"/>
    <mergeCell ref="D17:D18"/>
    <mergeCell ref="E17:E18"/>
    <mergeCell ref="G14:G16"/>
    <mergeCell ref="C19:C21"/>
    <mergeCell ref="D19:D21"/>
    <mergeCell ref="E19:E21"/>
    <mergeCell ref="F19:F21"/>
    <mergeCell ref="G17:G18"/>
    <mergeCell ref="F17:F18"/>
    <mergeCell ref="G19:G21"/>
    <mergeCell ref="C14:C16"/>
    <mergeCell ref="G10:G11"/>
    <mergeCell ref="C12:C13"/>
    <mergeCell ref="D12:D13"/>
    <mergeCell ref="E12:E13"/>
    <mergeCell ref="G12:G13"/>
    <mergeCell ref="C10:C11"/>
    <mergeCell ref="D10:D11"/>
    <mergeCell ref="E10:E11"/>
    <mergeCell ref="F10:F11"/>
    <mergeCell ref="G6:G7"/>
    <mergeCell ref="C8:C9"/>
    <mergeCell ref="D8:D9"/>
    <mergeCell ref="E8:E9"/>
    <mergeCell ref="C6:C7"/>
    <mergeCell ref="D6:D7"/>
    <mergeCell ref="E6:E7"/>
    <mergeCell ref="F6:F7"/>
    <mergeCell ref="F8:F9"/>
    <mergeCell ref="G8:G9"/>
  </mergeCells>
  <printOptions/>
  <pageMargins left="0.984251968503937" right="0.3937007874015748" top="0.984251968503937" bottom="0.7874015748031497" header="0.5118110236220472" footer="0.5118110236220472"/>
  <pageSetup fitToHeight="2" fitToWidth="1" horizontalDpi="600" verticalDpi="600" orientation="portrait" paperSize="9" scale="79" r:id="rId1"/>
  <headerFooter>
    <oddHeader>&amp;RAnlage 10 (zu § 22)
Seite &amp;P von &amp;N</oddHeader>
  </headerFooter>
</worksheet>
</file>

<file path=xl/worksheets/sheet13.xml><?xml version="1.0" encoding="utf-8"?>
<worksheet xmlns="http://schemas.openxmlformats.org/spreadsheetml/2006/main" xmlns:r="http://schemas.openxmlformats.org/officeDocument/2006/relationships">
  <dimension ref="A1:G46"/>
  <sheetViews>
    <sheetView view="pageLayout" workbookViewId="0" topLeftCell="A1">
      <selection activeCell="D9" sqref="D9"/>
    </sheetView>
  </sheetViews>
  <sheetFormatPr defaultColWidth="11.421875" defaultRowHeight="12.75"/>
  <cols>
    <col min="1" max="1" width="3.8515625" style="0" customWidth="1"/>
    <col min="2" max="2" width="66.57421875" style="0" customWidth="1"/>
    <col min="3" max="4" width="14.7109375" style="0" customWidth="1"/>
  </cols>
  <sheetData>
    <row r="1" spans="1:4" ht="12.75">
      <c r="A1" s="42" t="s">
        <v>246</v>
      </c>
      <c r="B1" s="6"/>
      <c r="C1" s="6"/>
      <c r="D1" s="7"/>
    </row>
    <row r="2" spans="1:4" ht="34.5" customHeight="1" thickBot="1">
      <c r="A2" s="522" t="str">
        <f>'10_GuV'!A2:C2</f>
        <v>Boize-Kino GmbH</v>
      </c>
      <c r="B2" s="585"/>
      <c r="C2" s="585"/>
      <c r="D2" s="586"/>
    </row>
    <row r="3" ht="12.75">
      <c r="A3" s="14"/>
    </row>
    <row r="4" ht="36" customHeight="1">
      <c r="A4" s="14"/>
    </row>
    <row r="5" spans="1:3" ht="36" customHeight="1">
      <c r="A5" s="14"/>
      <c r="B5" s="1" t="s">
        <v>99</v>
      </c>
      <c r="C5" s="419">
        <f>2_Erfolgsplan!C1-2</f>
        <v>2018</v>
      </c>
    </row>
    <row r="6" spans="1:4" ht="36" customHeight="1" thickBot="1">
      <c r="A6" s="14"/>
      <c r="C6" s="15" t="str">
        <f>"-in"</f>
        <v>-in</v>
      </c>
      <c r="D6" s="218" t="str">
        <f>"TEUR-"</f>
        <v>TEUR-</v>
      </c>
    </row>
    <row r="7" spans="1:4" ht="24">
      <c r="A7" s="556"/>
      <c r="B7" s="611" t="s">
        <v>39</v>
      </c>
      <c r="C7" s="219" t="s">
        <v>192</v>
      </c>
      <c r="D7" s="220" t="s">
        <v>15</v>
      </c>
    </row>
    <row r="8" spans="1:4" ht="13.5" thickBot="1">
      <c r="A8" s="557"/>
      <c r="B8" s="612"/>
      <c r="C8" s="227" t="s">
        <v>100</v>
      </c>
      <c r="D8" s="229" t="s">
        <v>15</v>
      </c>
    </row>
    <row r="9" spans="1:4" ht="25.5">
      <c r="A9" s="242">
        <v>1</v>
      </c>
      <c r="B9" s="215" t="s">
        <v>329</v>
      </c>
      <c r="C9" s="20">
        <v>-41</v>
      </c>
      <c r="D9" s="228">
        <v>-68</v>
      </c>
    </row>
    <row r="10" spans="1:4" ht="25.5">
      <c r="A10" s="243">
        <v>2</v>
      </c>
      <c r="B10" s="32" t="s">
        <v>353</v>
      </c>
      <c r="C10" s="17">
        <v>5</v>
      </c>
      <c r="D10" s="225">
        <f>3_Finanzplan!C11</f>
        <v>5</v>
      </c>
    </row>
    <row r="11" spans="1:4" ht="14.25">
      <c r="A11" s="243">
        <v>3</v>
      </c>
      <c r="B11" s="32" t="s">
        <v>430</v>
      </c>
      <c r="C11" s="17"/>
      <c r="D11" s="225"/>
    </row>
    <row r="12" spans="1:4" ht="25.5">
      <c r="A12" s="243">
        <v>4</v>
      </c>
      <c r="B12" s="32" t="s">
        <v>316</v>
      </c>
      <c r="C12" s="17"/>
      <c r="D12" s="225"/>
    </row>
    <row r="13" spans="1:4" ht="14.25">
      <c r="A13" s="243">
        <v>5</v>
      </c>
      <c r="B13" s="32" t="s">
        <v>317</v>
      </c>
      <c r="C13" s="17"/>
      <c r="D13" s="225"/>
    </row>
    <row r="14" spans="1:4" ht="25.5">
      <c r="A14" s="243">
        <v>6</v>
      </c>
      <c r="B14" s="32" t="s">
        <v>354</v>
      </c>
      <c r="C14" s="17">
        <v>-2</v>
      </c>
      <c r="D14" s="225">
        <f>3_Finanzplan!C15</f>
        <v>-3</v>
      </c>
    </row>
    <row r="15" spans="1:4" ht="14.25">
      <c r="A15" s="243">
        <v>7</v>
      </c>
      <c r="B15" s="32" t="s">
        <v>318</v>
      </c>
      <c r="C15" s="17">
        <v>0</v>
      </c>
      <c r="D15" s="225">
        <v>0</v>
      </c>
    </row>
    <row r="16" spans="1:4" ht="25.5">
      <c r="A16" s="243">
        <v>8</v>
      </c>
      <c r="B16" s="32" t="s">
        <v>355</v>
      </c>
      <c r="C16" s="17">
        <v>3</v>
      </c>
      <c r="D16" s="225">
        <f>3_Finanzplan!C17</f>
        <v>1</v>
      </c>
    </row>
    <row r="17" spans="1:4" ht="15" thickBot="1">
      <c r="A17" s="241">
        <v>9</v>
      </c>
      <c r="B17" s="222" t="s">
        <v>341</v>
      </c>
      <c r="C17" s="159"/>
      <c r="D17" s="224"/>
    </row>
    <row r="18" spans="1:4" ht="15" thickBot="1">
      <c r="A18" s="240">
        <v>10</v>
      </c>
      <c r="B18" s="231" t="s">
        <v>293</v>
      </c>
      <c r="C18" s="232">
        <f>SUM(C9:C17)</f>
        <v>-35</v>
      </c>
      <c r="D18" s="232">
        <f>SUM(D9:D17)</f>
        <v>-65</v>
      </c>
    </row>
    <row r="19" spans="1:4" ht="25.5">
      <c r="A19" s="233">
        <v>11</v>
      </c>
      <c r="B19" s="215" t="s">
        <v>363</v>
      </c>
      <c r="C19" s="20"/>
      <c r="D19" s="237"/>
    </row>
    <row r="20" spans="1:4" ht="25.5">
      <c r="A20" s="221">
        <v>12</v>
      </c>
      <c r="B20" s="32" t="s">
        <v>364</v>
      </c>
      <c r="C20" s="17">
        <v>0</v>
      </c>
      <c r="D20" s="225">
        <f>3_Finanzplan!C21</f>
        <v>-1</v>
      </c>
    </row>
    <row r="21" spans="1:4" ht="25.5" customHeight="1">
      <c r="A21" s="221">
        <v>13</v>
      </c>
      <c r="B21" s="32" t="s">
        <v>340</v>
      </c>
      <c r="C21" s="17"/>
      <c r="D21" s="225"/>
    </row>
    <row r="22" spans="1:4" ht="14.25">
      <c r="A22" s="221">
        <v>14</v>
      </c>
      <c r="B22" s="32" t="s">
        <v>339</v>
      </c>
      <c r="C22" s="17"/>
      <c r="D22" s="225"/>
    </row>
    <row r="23" spans="1:4" ht="25.5">
      <c r="A23" s="221">
        <v>15</v>
      </c>
      <c r="B23" s="32" t="s">
        <v>338</v>
      </c>
      <c r="C23" s="17"/>
      <c r="D23" s="225"/>
    </row>
    <row r="24" spans="1:4" ht="25.5">
      <c r="A24" s="221">
        <v>16</v>
      </c>
      <c r="B24" s="32" t="s">
        <v>337</v>
      </c>
      <c r="C24" s="17"/>
      <c r="D24" s="225"/>
    </row>
    <row r="25" spans="1:4" ht="14.25">
      <c r="A25" s="234">
        <v>17</v>
      </c>
      <c r="B25" s="32" t="s">
        <v>336</v>
      </c>
      <c r="C25" s="17"/>
      <c r="D25" s="225"/>
    </row>
    <row r="26" spans="1:4" ht="14.25">
      <c r="A26" s="235"/>
      <c r="B26" s="216" t="s">
        <v>149</v>
      </c>
      <c r="C26" s="217"/>
      <c r="D26" s="236"/>
    </row>
    <row r="27" spans="1:4" ht="14.25">
      <c r="A27" s="235"/>
      <c r="B27" s="215" t="s">
        <v>388</v>
      </c>
      <c r="C27" s="20"/>
      <c r="D27" s="228"/>
    </row>
    <row r="28" spans="1:7" ht="14.25">
      <c r="A28" s="226"/>
      <c r="B28" s="32" t="s">
        <v>366</v>
      </c>
      <c r="C28" s="17"/>
      <c r="D28" s="315"/>
      <c r="E28" s="4"/>
      <c r="F28" s="4"/>
      <c r="G28" s="4"/>
    </row>
    <row r="29" spans="1:7" ht="26.25" thickBot="1">
      <c r="A29" s="234">
        <v>18</v>
      </c>
      <c r="B29" s="216" t="s">
        <v>335</v>
      </c>
      <c r="C29" s="217"/>
      <c r="D29" s="410"/>
      <c r="E29" s="4"/>
      <c r="F29" s="4"/>
      <c r="G29" s="4"/>
    </row>
    <row r="30" spans="1:7" ht="15" thickBot="1">
      <c r="A30" s="230">
        <v>19</v>
      </c>
      <c r="B30" s="231" t="s">
        <v>248</v>
      </c>
      <c r="C30" s="232">
        <f>SUM(C19:C29)</f>
        <v>0</v>
      </c>
      <c r="D30" s="232">
        <f>SUM(D19:D29)</f>
        <v>-1</v>
      </c>
      <c r="E30" s="4"/>
      <c r="F30" s="4"/>
      <c r="G30" s="4"/>
    </row>
    <row r="31" spans="1:7" ht="14.25">
      <c r="A31" s="233">
        <v>20</v>
      </c>
      <c r="B31" s="215" t="s">
        <v>334</v>
      </c>
      <c r="C31" s="20">
        <v>40</v>
      </c>
      <c r="D31" s="411">
        <f>3_Finanzplan!C31</f>
        <v>55</v>
      </c>
      <c r="E31" s="4"/>
      <c r="F31" s="4"/>
      <c r="G31" s="4"/>
    </row>
    <row r="32" spans="1:7" ht="14.25">
      <c r="A32" s="221">
        <v>21</v>
      </c>
      <c r="B32" s="32" t="s">
        <v>356</v>
      </c>
      <c r="C32" s="17"/>
      <c r="D32" s="315"/>
      <c r="E32" s="4"/>
      <c r="F32" s="4"/>
      <c r="G32" s="4"/>
    </row>
    <row r="33" spans="1:7" ht="27" customHeight="1">
      <c r="A33" s="221">
        <v>22</v>
      </c>
      <c r="B33" s="32" t="s">
        <v>431</v>
      </c>
      <c r="C33" s="17"/>
      <c r="D33" s="315"/>
      <c r="E33" s="4"/>
      <c r="F33" s="4"/>
      <c r="G33" s="4"/>
    </row>
    <row r="34" spans="1:7" ht="15" thickBot="1">
      <c r="A34" s="234">
        <v>23</v>
      </c>
      <c r="B34" s="216" t="s">
        <v>345</v>
      </c>
      <c r="C34" s="217"/>
      <c r="D34" s="410"/>
      <c r="E34" s="4"/>
      <c r="F34" s="4"/>
      <c r="G34" s="4"/>
    </row>
    <row r="35" spans="1:7" ht="15" thickBot="1">
      <c r="A35" s="230">
        <v>24</v>
      </c>
      <c r="B35" s="231" t="s">
        <v>238</v>
      </c>
      <c r="C35" s="232">
        <f>SUM(C31:C34)</f>
        <v>40</v>
      </c>
      <c r="D35" s="232">
        <f>SUM(D31:D34)</f>
        <v>55</v>
      </c>
      <c r="E35" s="4"/>
      <c r="F35" s="4"/>
      <c r="G35" s="4"/>
    </row>
    <row r="36" spans="1:7" ht="25.5">
      <c r="A36" s="233">
        <v>25</v>
      </c>
      <c r="B36" s="215" t="s">
        <v>367</v>
      </c>
      <c r="C36" s="223">
        <f>C18+C30+C35</f>
        <v>5</v>
      </c>
      <c r="D36" s="223">
        <f>D18+D30+D35</f>
        <v>-11</v>
      </c>
      <c r="E36" s="4"/>
      <c r="F36" s="4"/>
      <c r="G36" s="4"/>
    </row>
    <row r="37" spans="1:7" ht="25.5">
      <c r="A37" s="221">
        <v>26</v>
      </c>
      <c r="B37" s="32" t="s">
        <v>332</v>
      </c>
      <c r="C37" s="17"/>
      <c r="D37" s="315"/>
      <c r="E37" s="4"/>
      <c r="F37" s="4"/>
      <c r="G37" s="4"/>
    </row>
    <row r="38" spans="1:7" ht="15" thickBot="1">
      <c r="A38" s="234">
        <v>27</v>
      </c>
      <c r="B38" s="216" t="s">
        <v>362</v>
      </c>
      <c r="C38" s="217">
        <v>50</v>
      </c>
      <c r="D38" s="410">
        <f>C39</f>
        <v>55</v>
      </c>
      <c r="E38" s="4"/>
      <c r="F38" s="4"/>
      <c r="G38" s="4"/>
    </row>
    <row r="39" spans="1:7" ht="15" thickBot="1">
      <c r="A39" s="230">
        <v>28</v>
      </c>
      <c r="B39" s="238" t="s">
        <v>97</v>
      </c>
      <c r="C39" s="239">
        <f>SUM(C36:C38)</f>
        <v>55</v>
      </c>
      <c r="D39" s="232">
        <f>SUM(D36:D38)</f>
        <v>44</v>
      </c>
      <c r="E39" s="4">
        <v>57</v>
      </c>
      <c r="F39" s="4">
        <f>D39-E39</f>
        <v>-13</v>
      </c>
      <c r="G39" s="4"/>
    </row>
    <row r="40" ht="12.75">
      <c r="A40" s="30"/>
    </row>
    <row r="41" ht="12.75">
      <c r="A41" s="31"/>
    </row>
    <row r="44" spans="1:2" ht="13.5">
      <c r="A44" s="29"/>
      <c r="B44" s="28"/>
    </row>
    <row r="45" spans="1:2" ht="13.5">
      <c r="A45" s="29"/>
      <c r="B45" s="28"/>
    </row>
    <row r="46" spans="1:2" ht="13.5">
      <c r="A46" s="29"/>
      <c r="B46" s="28"/>
    </row>
  </sheetData>
  <sheetProtection/>
  <mergeCells count="3">
    <mergeCell ref="A7:A8"/>
    <mergeCell ref="B7:B8"/>
    <mergeCell ref="A2:D2"/>
  </mergeCells>
  <printOptions/>
  <pageMargins left="0.984251968503937" right="0.3937007874015748" top="0.984251968503937" bottom="0.7874015748031497" header="0.5118110236220472" footer="0.5118110236220472"/>
  <pageSetup horizontalDpi="600" verticalDpi="600" orientation="portrait" paperSize="9" scale="78" r:id="rId1"/>
  <headerFooter alignWithMargins="0">
    <oddHeader>&amp;RAnlage 11 (zu § 23)
Seite &amp;P von &amp;N</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Q43"/>
  <sheetViews>
    <sheetView workbookViewId="0" topLeftCell="A1">
      <selection activeCell="O31" sqref="O31"/>
    </sheetView>
  </sheetViews>
  <sheetFormatPr defaultColWidth="11.421875" defaultRowHeight="12.75"/>
  <cols>
    <col min="2" max="2" width="39.57421875" style="0" customWidth="1"/>
    <col min="16" max="16" width="15.00390625" style="0" customWidth="1"/>
  </cols>
  <sheetData>
    <row r="1" spans="1:4" ht="12.75">
      <c r="A1" s="42" t="s">
        <v>246</v>
      </c>
      <c r="B1" s="6"/>
      <c r="C1" s="6"/>
      <c r="D1" s="7"/>
    </row>
    <row r="2" spans="1:4" ht="25.5" customHeight="1" thickBot="1">
      <c r="A2" s="522" t="str">
        <f>'11_Finanzrechnung'!A2:D2</f>
        <v>Boize-Kino GmbH</v>
      </c>
      <c r="B2" s="585"/>
      <c r="C2" s="585"/>
      <c r="D2" s="586"/>
    </row>
    <row r="5" spans="1:16" ht="18">
      <c r="A5" s="515" t="s">
        <v>478</v>
      </c>
      <c r="B5" s="515"/>
      <c r="C5" s="515"/>
      <c r="D5" s="515"/>
      <c r="E5" s="515"/>
      <c r="F5" s="515"/>
      <c r="G5" s="515"/>
      <c r="H5" s="515"/>
      <c r="I5" s="515"/>
      <c r="J5" s="515"/>
      <c r="K5" s="515"/>
      <c r="L5" s="515"/>
      <c r="M5" s="515"/>
      <c r="N5" s="515"/>
      <c r="O5" s="515"/>
      <c r="P5" s="515"/>
    </row>
    <row r="7" ht="13.5" thickBot="1"/>
    <row r="8" spans="1:16" ht="12.75">
      <c r="A8" s="613" t="s">
        <v>194</v>
      </c>
      <c r="B8" s="617" t="s">
        <v>39</v>
      </c>
      <c r="C8" s="620" t="s">
        <v>195</v>
      </c>
      <c r="D8" s="620"/>
      <c r="E8" s="620"/>
      <c r="F8" s="620"/>
      <c r="G8" s="620"/>
      <c r="H8" s="627" t="s">
        <v>196</v>
      </c>
      <c r="I8" s="628"/>
      <c r="J8" s="628"/>
      <c r="K8" s="628"/>
      <c r="L8" s="628"/>
      <c r="M8" s="629"/>
      <c r="N8" s="620" t="s">
        <v>197</v>
      </c>
      <c r="O8" s="620"/>
      <c r="P8" s="630" t="s">
        <v>216</v>
      </c>
    </row>
    <row r="9" spans="1:16" s="61" customFormat="1" ht="51">
      <c r="A9" s="614"/>
      <c r="B9" s="618"/>
      <c r="C9" s="75" t="s">
        <v>205</v>
      </c>
      <c r="D9" s="75" t="s">
        <v>204</v>
      </c>
      <c r="E9" s="75" t="s">
        <v>207</v>
      </c>
      <c r="F9" s="75" t="s">
        <v>208</v>
      </c>
      <c r="G9" s="75" t="s">
        <v>209</v>
      </c>
      <c r="H9" s="75" t="s">
        <v>210</v>
      </c>
      <c r="I9" s="75" t="s">
        <v>211</v>
      </c>
      <c r="J9" s="75" t="s">
        <v>212</v>
      </c>
      <c r="K9" s="75" t="s">
        <v>213</v>
      </c>
      <c r="L9" s="75" t="s">
        <v>218</v>
      </c>
      <c r="M9" s="75" t="s">
        <v>217</v>
      </c>
      <c r="N9" s="75" t="s">
        <v>214</v>
      </c>
      <c r="O9" s="75" t="s">
        <v>214</v>
      </c>
      <c r="P9" s="631"/>
    </row>
    <row r="10" spans="1:16" ht="25.5">
      <c r="A10" s="615"/>
      <c r="B10" s="618"/>
      <c r="C10" s="85" t="s">
        <v>273</v>
      </c>
      <c r="D10" s="85" t="s">
        <v>206</v>
      </c>
      <c r="E10" s="85" t="s">
        <v>206</v>
      </c>
      <c r="F10" s="85" t="s">
        <v>206</v>
      </c>
      <c r="G10" s="85" t="s">
        <v>206</v>
      </c>
      <c r="H10" s="85" t="s">
        <v>100</v>
      </c>
      <c r="I10" s="85" t="s">
        <v>206</v>
      </c>
      <c r="J10" s="85" t="s">
        <v>206</v>
      </c>
      <c r="K10" s="85" t="s">
        <v>206</v>
      </c>
      <c r="L10" s="85"/>
      <c r="M10" s="85" t="s">
        <v>206</v>
      </c>
      <c r="N10" s="85" t="s">
        <v>206</v>
      </c>
      <c r="O10" s="85" t="s">
        <v>100</v>
      </c>
      <c r="P10" s="85"/>
    </row>
    <row r="11" spans="1:16" ht="13.5" thickBot="1">
      <c r="A11" s="616"/>
      <c r="B11" s="619"/>
      <c r="C11" s="632" t="s">
        <v>203</v>
      </c>
      <c r="D11" s="633"/>
      <c r="E11" s="633"/>
      <c r="F11" s="633"/>
      <c r="G11" s="633"/>
      <c r="H11" s="633"/>
      <c r="I11" s="633"/>
      <c r="J11" s="633"/>
      <c r="K11" s="633"/>
      <c r="L11" s="633"/>
      <c r="M11" s="633"/>
      <c r="N11" s="633"/>
      <c r="O11" s="633"/>
      <c r="P11" s="634"/>
    </row>
    <row r="12" spans="1:16" ht="12.75">
      <c r="A12" s="76" t="s">
        <v>448</v>
      </c>
      <c r="B12" s="77" t="s">
        <v>119</v>
      </c>
      <c r="C12" s="78"/>
      <c r="D12" s="78"/>
      <c r="E12" s="78"/>
      <c r="F12" s="78"/>
      <c r="G12" s="78"/>
      <c r="H12" s="78"/>
      <c r="I12" s="78"/>
      <c r="J12" s="78"/>
      <c r="K12" s="78"/>
      <c r="L12" s="78"/>
      <c r="M12" s="78"/>
      <c r="N12" s="78"/>
      <c r="O12" s="78"/>
      <c r="P12" s="79"/>
    </row>
    <row r="13" spans="1:16" ht="38.25">
      <c r="A13" s="195" t="s">
        <v>18</v>
      </c>
      <c r="B13" s="63" t="s">
        <v>272</v>
      </c>
      <c r="C13" s="60"/>
      <c r="D13" s="60"/>
      <c r="E13" s="60"/>
      <c r="F13" s="60"/>
      <c r="G13" s="60"/>
      <c r="H13" s="60"/>
      <c r="I13" s="60"/>
      <c r="J13" s="60"/>
      <c r="K13" s="60"/>
      <c r="L13" s="60"/>
      <c r="M13" s="60"/>
      <c r="N13" s="60"/>
      <c r="O13" s="60"/>
      <c r="P13" s="80"/>
    </row>
    <row r="14" spans="1:16" ht="13.5" thickBot="1">
      <c r="A14" s="208" t="s">
        <v>19</v>
      </c>
      <c r="B14" s="209" t="s">
        <v>156</v>
      </c>
      <c r="C14" s="199"/>
      <c r="D14" s="199"/>
      <c r="E14" s="199"/>
      <c r="F14" s="199"/>
      <c r="G14" s="199"/>
      <c r="H14" s="199"/>
      <c r="I14" s="199"/>
      <c r="J14" s="199"/>
      <c r="K14" s="199"/>
      <c r="L14" s="199"/>
      <c r="M14" s="199"/>
      <c r="N14" s="199"/>
      <c r="O14" s="199"/>
      <c r="P14" s="210"/>
    </row>
    <row r="15" spans="1:16" ht="13.5" thickBot="1">
      <c r="A15" s="621" t="s">
        <v>198</v>
      </c>
      <c r="B15" s="622"/>
      <c r="C15" s="81"/>
      <c r="D15" s="81"/>
      <c r="E15" s="81"/>
      <c r="F15" s="81"/>
      <c r="G15" s="81"/>
      <c r="H15" s="81"/>
      <c r="I15" s="81"/>
      <c r="J15" s="81"/>
      <c r="K15" s="81"/>
      <c r="L15" s="81"/>
      <c r="M15" s="81"/>
      <c r="N15" s="81"/>
      <c r="O15" s="81"/>
      <c r="P15" s="82"/>
    </row>
    <row r="16" spans="1:16" ht="12.75">
      <c r="A16" s="76" t="s">
        <v>449</v>
      </c>
      <c r="B16" s="77" t="s">
        <v>121</v>
      </c>
      <c r="C16" s="78"/>
      <c r="D16" s="78"/>
      <c r="E16" s="78"/>
      <c r="F16" s="78"/>
      <c r="G16" s="78"/>
      <c r="H16" s="78"/>
      <c r="I16" s="78"/>
      <c r="J16" s="78"/>
      <c r="K16" s="78"/>
      <c r="L16" s="78"/>
      <c r="M16" s="78"/>
      <c r="N16" s="78"/>
      <c r="O16" s="78"/>
      <c r="P16" s="79"/>
    </row>
    <row r="17" spans="1:16" ht="12.75">
      <c r="A17" s="195" t="s">
        <v>18</v>
      </c>
      <c r="B17" s="63" t="s">
        <v>176</v>
      </c>
      <c r="C17" s="60"/>
      <c r="D17" s="60"/>
      <c r="E17" s="60"/>
      <c r="F17" s="60"/>
      <c r="G17" s="60"/>
      <c r="H17" s="60"/>
      <c r="I17" s="60"/>
      <c r="J17" s="60"/>
      <c r="K17" s="60"/>
      <c r="L17" s="60"/>
      <c r="M17" s="60"/>
      <c r="N17" s="60"/>
      <c r="O17" s="60"/>
      <c r="P17" s="80"/>
    </row>
    <row r="18" spans="1:16" ht="12.75">
      <c r="A18" s="195" t="s">
        <v>75</v>
      </c>
      <c r="B18" s="63" t="s">
        <v>177</v>
      </c>
      <c r="C18" s="60"/>
      <c r="D18" s="60"/>
      <c r="E18" s="60"/>
      <c r="F18" s="60"/>
      <c r="G18" s="60"/>
      <c r="H18" s="60"/>
      <c r="I18" s="60"/>
      <c r="J18" s="60"/>
      <c r="K18" s="60"/>
      <c r="L18" s="60"/>
      <c r="M18" s="60"/>
      <c r="N18" s="60"/>
      <c r="O18" s="60"/>
      <c r="P18" s="80"/>
    </row>
    <row r="19" spans="1:16" ht="12.75">
      <c r="A19" s="195" t="s">
        <v>77</v>
      </c>
      <c r="B19" s="63" t="s">
        <v>178</v>
      </c>
      <c r="C19" s="60"/>
      <c r="D19" s="60"/>
      <c r="E19" s="60"/>
      <c r="F19" s="60"/>
      <c r="G19" s="60"/>
      <c r="H19" s="60"/>
      <c r="I19" s="60"/>
      <c r="J19" s="60"/>
      <c r="K19" s="60"/>
      <c r="L19" s="60"/>
      <c r="M19" s="60"/>
      <c r="N19" s="60"/>
      <c r="O19" s="60"/>
      <c r="P19" s="80"/>
    </row>
    <row r="20" spans="1:16" ht="25.5">
      <c r="A20" s="195" t="s">
        <v>19</v>
      </c>
      <c r="B20" s="63" t="s">
        <v>179</v>
      </c>
      <c r="C20" s="60"/>
      <c r="D20" s="60"/>
      <c r="E20" s="60"/>
      <c r="F20" s="60"/>
      <c r="G20" s="60"/>
      <c r="H20" s="60"/>
      <c r="I20" s="60"/>
      <c r="J20" s="60"/>
      <c r="K20" s="60"/>
      <c r="L20" s="60"/>
      <c r="M20" s="60"/>
      <c r="N20" s="60"/>
      <c r="O20" s="60"/>
      <c r="P20" s="80"/>
    </row>
    <row r="21" spans="1:16" ht="25.5">
      <c r="A21" s="195" t="s">
        <v>20</v>
      </c>
      <c r="B21" s="63" t="s">
        <v>180</v>
      </c>
      <c r="C21" s="60"/>
      <c r="D21" s="60"/>
      <c r="E21" s="60"/>
      <c r="F21" s="60"/>
      <c r="G21" s="60"/>
      <c r="H21" s="60"/>
      <c r="I21" s="60"/>
      <c r="J21" s="60"/>
      <c r="K21" s="60"/>
      <c r="L21" s="60"/>
      <c r="M21" s="60"/>
      <c r="N21" s="60"/>
      <c r="O21" s="60"/>
      <c r="P21" s="80"/>
    </row>
    <row r="22" spans="1:16" ht="25.5">
      <c r="A22" s="195" t="s">
        <v>21</v>
      </c>
      <c r="B22" s="63" t="s">
        <v>169</v>
      </c>
      <c r="C22" s="60"/>
      <c r="D22" s="60"/>
      <c r="E22" s="60"/>
      <c r="F22" s="60"/>
      <c r="G22" s="60"/>
      <c r="H22" s="60"/>
      <c r="I22" s="60"/>
      <c r="J22" s="60"/>
      <c r="K22" s="60"/>
      <c r="L22" s="60"/>
      <c r="M22" s="60"/>
      <c r="N22" s="60"/>
      <c r="O22" s="60"/>
      <c r="P22" s="80"/>
    </row>
    <row r="23" spans="1:16" ht="27">
      <c r="A23" s="195" t="s">
        <v>22</v>
      </c>
      <c r="B23" s="63" t="s">
        <v>274</v>
      </c>
      <c r="C23" s="60"/>
      <c r="D23" s="60"/>
      <c r="E23" s="60"/>
      <c r="F23" s="60"/>
      <c r="G23" s="60"/>
      <c r="H23" s="60"/>
      <c r="I23" s="60"/>
      <c r="J23" s="60"/>
      <c r="K23" s="60"/>
      <c r="L23" s="60"/>
      <c r="M23" s="60"/>
      <c r="N23" s="60"/>
      <c r="O23" s="60"/>
      <c r="P23" s="80"/>
    </row>
    <row r="24" spans="1:16" ht="14.25">
      <c r="A24" s="195" t="s">
        <v>23</v>
      </c>
      <c r="B24" s="63" t="s">
        <v>275</v>
      </c>
      <c r="C24" s="60"/>
      <c r="D24" s="60"/>
      <c r="E24" s="60"/>
      <c r="F24" s="60"/>
      <c r="G24" s="60"/>
      <c r="H24" s="60"/>
      <c r="I24" s="60"/>
      <c r="J24" s="60"/>
      <c r="K24" s="60"/>
      <c r="L24" s="60"/>
      <c r="M24" s="60"/>
      <c r="N24" s="60"/>
      <c r="O24" s="60"/>
      <c r="P24" s="80"/>
    </row>
    <row r="25" spans="1:16" ht="25.5">
      <c r="A25" s="195" t="s">
        <v>24</v>
      </c>
      <c r="B25" s="63" t="s">
        <v>172</v>
      </c>
      <c r="C25" s="60"/>
      <c r="D25" s="60"/>
      <c r="E25" s="60"/>
      <c r="F25" s="60"/>
      <c r="G25" s="60"/>
      <c r="H25" s="60"/>
      <c r="I25" s="60"/>
      <c r="J25" s="60"/>
      <c r="K25" s="60"/>
      <c r="L25" s="60"/>
      <c r="M25" s="60"/>
      <c r="N25" s="60"/>
      <c r="O25" s="60"/>
      <c r="P25" s="80"/>
    </row>
    <row r="26" spans="1:17" ht="15.75" customHeight="1">
      <c r="A26" s="195" t="s">
        <v>25</v>
      </c>
      <c r="B26" s="16" t="s">
        <v>173</v>
      </c>
      <c r="C26" s="457"/>
      <c r="D26" s="457"/>
      <c r="E26" s="457"/>
      <c r="F26" s="457"/>
      <c r="G26" s="457"/>
      <c r="H26" s="457"/>
      <c r="I26" s="457"/>
      <c r="J26" s="457"/>
      <c r="K26" s="457"/>
      <c r="L26" s="457"/>
      <c r="M26" s="457"/>
      <c r="N26" s="457"/>
      <c r="O26" s="457"/>
      <c r="P26" s="458"/>
      <c r="Q26" s="4"/>
    </row>
    <row r="27" spans="1:17" ht="25.5">
      <c r="A27" s="195" t="s">
        <v>26</v>
      </c>
      <c r="B27" s="63" t="s">
        <v>168</v>
      </c>
      <c r="C27" s="457"/>
      <c r="D27" s="457"/>
      <c r="E27" s="457"/>
      <c r="F27" s="457"/>
      <c r="G27" s="457"/>
      <c r="H27" s="457"/>
      <c r="I27" s="457"/>
      <c r="J27" s="457"/>
      <c r="K27" s="457"/>
      <c r="L27" s="457"/>
      <c r="M27" s="457"/>
      <c r="N27" s="457"/>
      <c r="O27" s="457"/>
      <c r="P27" s="458"/>
      <c r="Q27" s="4"/>
    </row>
    <row r="28" spans="1:17" ht="12.75">
      <c r="A28" s="195" t="s">
        <v>27</v>
      </c>
      <c r="B28" s="63" t="s">
        <v>167</v>
      </c>
      <c r="C28" s="457">
        <v>92</v>
      </c>
      <c r="D28" s="457">
        <v>1</v>
      </c>
      <c r="E28" s="457">
        <v>0</v>
      </c>
      <c r="F28" s="457">
        <v>0</v>
      </c>
      <c r="G28" s="457">
        <f>C28+D28-E28-F28</f>
        <v>93</v>
      </c>
      <c r="H28" s="457">
        <v>77</v>
      </c>
      <c r="I28" s="457">
        <v>0</v>
      </c>
      <c r="J28" s="457">
        <v>5</v>
      </c>
      <c r="K28" s="457">
        <v>0</v>
      </c>
      <c r="L28" s="457">
        <v>0</v>
      </c>
      <c r="M28" s="457">
        <f>H28+I28+J28+K28+L28</f>
        <v>82</v>
      </c>
      <c r="N28" s="457">
        <f>G28-M28</f>
        <v>11</v>
      </c>
      <c r="O28" s="457">
        <v>16</v>
      </c>
      <c r="P28" s="458">
        <v>0</v>
      </c>
      <c r="Q28" s="4"/>
    </row>
    <row r="29" spans="1:17" ht="12.75">
      <c r="A29" s="195" t="s">
        <v>28</v>
      </c>
      <c r="B29" s="63" t="s">
        <v>166</v>
      </c>
      <c r="C29" s="457"/>
      <c r="D29" s="457"/>
      <c r="E29" s="457"/>
      <c r="F29" s="457"/>
      <c r="G29" s="457"/>
      <c r="H29" s="457"/>
      <c r="I29" s="457"/>
      <c r="J29" s="457"/>
      <c r="K29" s="457"/>
      <c r="L29" s="457"/>
      <c r="M29" s="457"/>
      <c r="N29" s="457"/>
      <c r="O29" s="457"/>
      <c r="P29" s="458"/>
      <c r="Q29" s="4"/>
    </row>
    <row r="30" spans="1:17" ht="13.5" thickBot="1">
      <c r="A30" s="621" t="s">
        <v>199</v>
      </c>
      <c r="B30" s="622"/>
      <c r="C30" s="459">
        <f>SUM(C28:C29)</f>
        <v>92</v>
      </c>
      <c r="D30" s="459">
        <f aca="true" t="shared" si="0" ref="D30:P30">SUM(D28:D29)</f>
        <v>1</v>
      </c>
      <c r="E30" s="459">
        <f t="shared" si="0"/>
        <v>0</v>
      </c>
      <c r="F30" s="459">
        <f t="shared" si="0"/>
        <v>0</v>
      </c>
      <c r="G30" s="459">
        <f t="shared" si="0"/>
        <v>93</v>
      </c>
      <c r="H30" s="459">
        <v>0</v>
      </c>
      <c r="I30" s="459">
        <f t="shared" si="0"/>
        <v>0</v>
      </c>
      <c r="J30" s="459">
        <v>0</v>
      </c>
      <c r="K30" s="459">
        <f t="shared" si="0"/>
        <v>0</v>
      </c>
      <c r="L30" s="459">
        <f t="shared" si="0"/>
        <v>0</v>
      </c>
      <c r="M30" s="459">
        <f t="shared" si="0"/>
        <v>82</v>
      </c>
      <c r="N30" s="459">
        <f t="shared" si="0"/>
        <v>11</v>
      </c>
      <c r="O30" s="459">
        <f t="shared" si="0"/>
        <v>16</v>
      </c>
      <c r="P30" s="459">
        <f t="shared" si="0"/>
        <v>0</v>
      </c>
      <c r="Q30" s="4"/>
    </row>
    <row r="31" spans="1:17" ht="12.75">
      <c r="A31" s="76" t="s">
        <v>450</v>
      </c>
      <c r="B31" s="77" t="s">
        <v>123</v>
      </c>
      <c r="C31" s="460"/>
      <c r="D31" s="460"/>
      <c r="E31" s="460"/>
      <c r="F31" s="460"/>
      <c r="G31" s="460"/>
      <c r="H31" s="460"/>
      <c r="I31" s="460"/>
      <c r="J31" s="460"/>
      <c r="K31" s="460"/>
      <c r="L31" s="460"/>
      <c r="M31" s="460"/>
      <c r="N31" s="460"/>
      <c r="O31" s="460"/>
      <c r="P31" s="461"/>
      <c r="Q31" s="4"/>
    </row>
    <row r="32" spans="1:17" ht="12.75">
      <c r="A32" s="195" t="s">
        <v>18</v>
      </c>
      <c r="B32" s="63" t="s">
        <v>453</v>
      </c>
      <c r="C32" s="457"/>
      <c r="D32" s="457"/>
      <c r="E32" s="457"/>
      <c r="F32" s="457"/>
      <c r="G32" s="457"/>
      <c r="H32" s="457"/>
      <c r="I32" s="457"/>
      <c r="J32" s="457"/>
      <c r="K32" s="457"/>
      <c r="L32" s="457"/>
      <c r="M32" s="457"/>
      <c r="N32" s="457"/>
      <c r="O32" s="457"/>
      <c r="P32" s="458"/>
      <c r="Q32" s="4"/>
    </row>
    <row r="33" spans="1:17" ht="12.75">
      <c r="A33" s="195" t="s">
        <v>19</v>
      </c>
      <c r="B33" s="63" t="s">
        <v>454</v>
      </c>
      <c r="C33" s="457"/>
      <c r="D33" s="457"/>
      <c r="E33" s="457"/>
      <c r="F33" s="457"/>
      <c r="G33" s="457"/>
      <c r="H33" s="457"/>
      <c r="I33" s="457"/>
      <c r="J33" s="457"/>
      <c r="K33" s="457"/>
      <c r="L33" s="457"/>
      <c r="M33" s="457"/>
      <c r="N33" s="457"/>
      <c r="O33" s="457"/>
      <c r="P33" s="458"/>
      <c r="Q33" s="4"/>
    </row>
    <row r="34" spans="1:16" ht="12.75">
      <c r="A34" s="195" t="s">
        <v>20</v>
      </c>
      <c r="B34" s="63" t="s">
        <v>164</v>
      </c>
      <c r="C34" s="60"/>
      <c r="D34" s="60"/>
      <c r="E34" s="60"/>
      <c r="F34" s="60"/>
      <c r="G34" s="60"/>
      <c r="H34" s="60"/>
      <c r="I34" s="60"/>
      <c r="J34" s="60"/>
      <c r="K34" s="60"/>
      <c r="L34" s="60"/>
      <c r="M34" s="60"/>
      <c r="N34" s="60"/>
      <c r="O34" s="60"/>
      <c r="P34" s="80"/>
    </row>
    <row r="35" spans="1:16" ht="25.5">
      <c r="A35" s="195" t="s">
        <v>21</v>
      </c>
      <c r="B35" s="63" t="s">
        <v>165</v>
      </c>
      <c r="C35" s="60"/>
      <c r="D35" s="60"/>
      <c r="E35" s="60"/>
      <c r="F35" s="60"/>
      <c r="G35" s="60"/>
      <c r="H35" s="60"/>
      <c r="I35" s="60"/>
      <c r="J35" s="60"/>
      <c r="K35" s="60"/>
      <c r="L35" s="60"/>
      <c r="M35" s="60"/>
      <c r="N35" s="60"/>
      <c r="O35" s="60"/>
      <c r="P35" s="80"/>
    </row>
    <row r="36" spans="1:16" ht="12.75">
      <c r="A36" s="195" t="s">
        <v>22</v>
      </c>
      <c r="B36" s="63" t="s">
        <v>161</v>
      </c>
      <c r="C36" s="60"/>
      <c r="D36" s="60"/>
      <c r="E36" s="60"/>
      <c r="F36" s="60"/>
      <c r="G36" s="60"/>
      <c r="H36" s="60"/>
      <c r="I36" s="60"/>
      <c r="J36" s="60"/>
      <c r="K36" s="60"/>
      <c r="L36" s="60"/>
      <c r="M36" s="60"/>
      <c r="N36" s="60"/>
      <c r="O36" s="60"/>
      <c r="P36" s="80"/>
    </row>
    <row r="37" spans="1:16" ht="13.5" thickBot="1">
      <c r="A37" s="208" t="s">
        <v>23</v>
      </c>
      <c r="B37" s="209" t="s">
        <v>160</v>
      </c>
      <c r="C37" s="199"/>
      <c r="D37" s="199"/>
      <c r="E37" s="199"/>
      <c r="F37" s="199"/>
      <c r="G37" s="199"/>
      <c r="H37" s="199"/>
      <c r="I37" s="199"/>
      <c r="J37" s="199"/>
      <c r="K37" s="199"/>
      <c r="L37" s="199"/>
      <c r="M37" s="199"/>
      <c r="N37" s="199"/>
      <c r="O37" s="199"/>
      <c r="P37" s="210"/>
    </row>
    <row r="38" spans="1:16" ht="13.5" thickBot="1">
      <c r="A38" s="623" t="s">
        <v>200</v>
      </c>
      <c r="B38" s="624"/>
      <c r="C38" s="211"/>
      <c r="D38" s="211"/>
      <c r="E38" s="211"/>
      <c r="F38" s="211"/>
      <c r="G38" s="211"/>
      <c r="H38" s="211"/>
      <c r="I38" s="211"/>
      <c r="J38" s="211"/>
      <c r="K38" s="211"/>
      <c r="L38" s="211"/>
      <c r="M38" s="211"/>
      <c r="N38" s="211"/>
      <c r="O38" s="211"/>
      <c r="P38" s="212"/>
    </row>
    <row r="39" spans="1:16" ht="13.5" thickBot="1">
      <c r="A39" s="625" t="s">
        <v>201</v>
      </c>
      <c r="B39" s="626"/>
      <c r="C39" s="83">
        <f>C30</f>
        <v>92</v>
      </c>
      <c r="D39" s="83">
        <f aca="true" t="shared" si="1" ref="D39:P39">D30</f>
        <v>1</v>
      </c>
      <c r="E39" s="83">
        <f t="shared" si="1"/>
        <v>0</v>
      </c>
      <c r="F39" s="83">
        <f t="shared" si="1"/>
        <v>0</v>
      </c>
      <c r="G39" s="83">
        <f t="shared" si="1"/>
        <v>93</v>
      </c>
      <c r="H39" s="83">
        <f t="shared" si="1"/>
        <v>0</v>
      </c>
      <c r="I39" s="83">
        <f t="shared" si="1"/>
        <v>0</v>
      </c>
      <c r="J39" s="83">
        <f t="shared" si="1"/>
        <v>0</v>
      </c>
      <c r="K39" s="83">
        <f t="shared" si="1"/>
        <v>0</v>
      </c>
      <c r="L39" s="83">
        <f t="shared" si="1"/>
        <v>0</v>
      </c>
      <c r="M39" s="83">
        <f t="shared" si="1"/>
        <v>82</v>
      </c>
      <c r="N39" s="83">
        <f t="shared" si="1"/>
        <v>11</v>
      </c>
      <c r="O39" s="83">
        <f t="shared" si="1"/>
        <v>16</v>
      </c>
      <c r="P39" s="83">
        <f t="shared" si="1"/>
        <v>0</v>
      </c>
    </row>
    <row r="40" spans="1:16" ht="15" thickBot="1">
      <c r="A40" s="621" t="s">
        <v>451</v>
      </c>
      <c r="B40" s="622"/>
      <c r="C40" s="81"/>
      <c r="D40" s="81"/>
      <c r="E40" s="81"/>
      <c r="F40" s="81"/>
      <c r="G40" s="81"/>
      <c r="H40" s="81"/>
      <c r="I40" s="81"/>
      <c r="J40" s="81"/>
      <c r="K40" s="81"/>
      <c r="L40" s="81"/>
      <c r="M40" s="81"/>
      <c r="N40" s="81"/>
      <c r="O40" s="81"/>
      <c r="P40" s="82"/>
    </row>
    <row r="41" spans="1:16" ht="14.25">
      <c r="A41" s="86">
        <v>1</v>
      </c>
      <c r="B41" s="84" t="s">
        <v>202</v>
      </c>
      <c r="C41" s="84"/>
      <c r="D41" s="84"/>
      <c r="E41" s="84"/>
      <c r="F41" s="84"/>
      <c r="G41" s="84"/>
      <c r="H41" s="84"/>
      <c r="I41" s="84"/>
      <c r="J41" s="84"/>
      <c r="K41" s="84"/>
      <c r="L41" s="84"/>
      <c r="M41" s="84"/>
      <c r="N41" s="84"/>
      <c r="O41" s="84"/>
      <c r="P41" s="84"/>
    </row>
    <row r="42" spans="1:16" ht="14.25">
      <c r="A42" s="127">
        <v>2</v>
      </c>
      <c r="B42" s="84" t="s">
        <v>276</v>
      </c>
      <c r="C42" s="84"/>
      <c r="D42" s="84"/>
      <c r="E42" s="84"/>
      <c r="F42" s="84"/>
      <c r="G42" s="84"/>
      <c r="H42" s="84"/>
      <c r="I42" s="84"/>
      <c r="J42" s="84"/>
      <c r="K42" s="84"/>
      <c r="L42" s="84"/>
      <c r="M42" s="84"/>
      <c r="N42" s="84"/>
      <c r="O42" s="84"/>
      <c r="P42" s="84"/>
    </row>
    <row r="43" spans="1:2" ht="14.25">
      <c r="A43" s="127">
        <v>3</v>
      </c>
      <c r="B43" s="13" t="s">
        <v>452</v>
      </c>
    </row>
  </sheetData>
  <sheetProtection/>
  <mergeCells count="14">
    <mergeCell ref="A30:B30"/>
    <mergeCell ref="A40:B40"/>
    <mergeCell ref="A38:B38"/>
    <mergeCell ref="A39:B39"/>
    <mergeCell ref="H8:M8"/>
    <mergeCell ref="N8:O8"/>
    <mergeCell ref="C11:P11"/>
    <mergeCell ref="A2:D2"/>
    <mergeCell ref="A8:A11"/>
    <mergeCell ref="B8:B11"/>
    <mergeCell ref="C8:G8"/>
    <mergeCell ref="A5:P5"/>
    <mergeCell ref="A15:B15"/>
    <mergeCell ref="P8:P9"/>
  </mergeCells>
  <printOptions/>
  <pageMargins left="0.3937007874015748" right="0.3937007874015748" top="0.984251968503937" bottom="0.5905511811023623" header="0.5118110236220472" footer="0.5118110236220472"/>
  <pageSetup fitToHeight="1" fitToWidth="1" horizontalDpi="600" verticalDpi="600" orientation="landscape" paperSize="9" scale="65" r:id="rId1"/>
  <headerFooter>
    <oddHeader>&amp;RAnlage 12a (zu § 29)
Seite &amp;P von &amp;N</oddHeader>
  </headerFooter>
</worksheet>
</file>

<file path=xl/worksheets/sheet15.xml><?xml version="1.0" encoding="utf-8"?>
<worksheet xmlns="http://schemas.openxmlformats.org/spreadsheetml/2006/main" xmlns:r="http://schemas.openxmlformats.org/officeDocument/2006/relationships">
  <dimension ref="A1:I31"/>
  <sheetViews>
    <sheetView workbookViewId="0" topLeftCell="A26">
      <selection activeCell="F28" sqref="F28"/>
    </sheetView>
  </sheetViews>
  <sheetFormatPr defaultColWidth="11.421875" defaultRowHeight="12.75"/>
  <cols>
    <col min="1" max="1" width="6.140625" style="130" customWidth="1"/>
    <col min="2" max="2" width="24.7109375" style="0" customWidth="1"/>
    <col min="3" max="4" width="12.28125" style="0" customWidth="1"/>
    <col min="5" max="5" width="15.00390625" style="0" customWidth="1"/>
    <col min="6" max="8" width="8.7109375" style="0" customWidth="1"/>
    <col min="9" max="9" width="12.28125" style="0" customWidth="1"/>
  </cols>
  <sheetData>
    <row r="1" spans="1:7" ht="12.75">
      <c r="A1" s="128" t="s">
        <v>246</v>
      </c>
      <c r="B1" s="6"/>
      <c r="C1" s="6"/>
      <c r="D1" s="6"/>
      <c r="E1" s="6"/>
      <c r="F1" s="6"/>
      <c r="G1" s="7"/>
    </row>
    <row r="2" spans="1:7" ht="13.5" thickBot="1">
      <c r="A2" s="522" t="str">
        <f>'12a_Anlagen'!A2:D2</f>
        <v>Boize-Kino GmbH</v>
      </c>
      <c r="B2" s="585"/>
      <c r="C2" s="585"/>
      <c r="D2" s="585"/>
      <c r="E2" s="585"/>
      <c r="F2" s="585"/>
      <c r="G2" s="586"/>
    </row>
    <row r="3" spans="1:7" ht="18">
      <c r="A3" s="129"/>
      <c r="B3" s="53"/>
      <c r="C3" s="53"/>
      <c r="D3" s="53"/>
      <c r="E3" s="53"/>
      <c r="F3" s="53"/>
      <c r="G3" s="53"/>
    </row>
    <row r="4" spans="1:7" ht="18">
      <c r="A4" s="129"/>
      <c r="B4" s="53"/>
      <c r="C4" s="53"/>
      <c r="D4" s="53"/>
      <c r="E4" s="53"/>
      <c r="F4" s="53"/>
      <c r="G4" s="53"/>
    </row>
    <row r="5" spans="1:9" ht="18">
      <c r="A5" s="597" t="s">
        <v>479</v>
      </c>
      <c r="B5" s="597"/>
      <c r="C5" s="597"/>
      <c r="D5" s="597"/>
      <c r="E5" s="597"/>
      <c r="F5" s="597"/>
      <c r="G5" s="597"/>
      <c r="H5" s="597"/>
      <c r="I5" s="597"/>
    </row>
    <row r="6" spans="1:7" ht="18">
      <c r="A6" s="129"/>
      <c r="B6" s="53"/>
      <c r="C6" s="53"/>
      <c r="D6" s="53"/>
      <c r="E6" s="53"/>
      <c r="F6" s="53"/>
      <c r="G6" s="53"/>
    </row>
    <row r="7" ht="17.25" customHeight="1" thickBot="1"/>
    <row r="8" spans="1:8" ht="33.75" customHeight="1">
      <c r="A8" s="640" t="s">
        <v>219</v>
      </c>
      <c r="B8" s="366"/>
      <c r="C8" s="635" t="s">
        <v>220</v>
      </c>
      <c r="D8" s="643" t="s">
        <v>220</v>
      </c>
      <c r="E8" s="643" t="s">
        <v>371</v>
      </c>
      <c r="F8" s="645" t="s">
        <v>225</v>
      </c>
      <c r="G8" s="646"/>
      <c r="H8" s="647"/>
    </row>
    <row r="9" spans="1:8" ht="12.75">
      <c r="A9" s="641"/>
      <c r="B9" s="393"/>
      <c r="C9" s="636"/>
      <c r="D9" s="644"/>
      <c r="E9" s="644"/>
      <c r="F9" s="637" t="s">
        <v>221</v>
      </c>
      <c r="G9" s="638"/>
      <c r="H9" s="639"/>
    </row>
    <row r="10" spans="1:8" ht="63.75">
      <c r="A10" s="641"/>
      <c r="B10" s="394"/>
      <c r="C10" s="392" t="s">
        <v>376</v>
      </c>
      <c r="D10" s="462" t="s">
        <v>377</v>
      </c>
      <c r="E10" s="463" t="s">
        <v>306</v>
      </c>
      <c r="F10" s="464" t="s">
        <v>222</v>
      </c>
      <c r="G10" s="464" t="s">
        <v>223</v>
      </c>
      <c r="H10" s="188" t="s">
        <v>224</v>
      </c>
    </row>
    <row r="11" spans="1:8" ht="13.5" thickBot="1">
      <c r="A11" s="642"/>
      <c r="B11" s="395"/>
      <c r="C11" s="170"/>
      <c r="D11" s="465"/>
      <c r="E11" s="465" t="s">
        <v>203</v>
      </c>
      <c r="F11" s="466"/>
      <c r="G11" s="465"/>
      <c r="H11" s="189"/>
    </row>
    <row r="12" spans="1:8" ht="39.75" customHeight="1">
      <c r="A12" s="361" t="s">
        <v>249</v>
      </c>
      <c r="B12" s="384" t="s">
        <v>250</v>
      </c>
      <c r="C12" s="378">
        <v>4</v>
      </c>
      <c r="D12" s="460">
        <v>1</v>
      </c>
      <c r="E12" s="467"/>
      <c r="F12" s="468">
        <f>D12</f>
        <v>1</v>
      </c>
      <c r="G12" s="467"/>
      <c r="H12" s="359"/>
    </row>
    <row r="13" spans="1:8" ht="12.75">
      <c r="A13" s="116"/>
      <c r="B13" s="385" t="s">
        <v>382</v>
      </c>
      <c r="C13" s="84"/>
      <c r="D13" s="469"/>
      <c r="E13" s="470"/>
      <c r="F13" s="470"/>
      <c r="G13" s="470"/>
      <c r="H13" s="214"/>
    </row>
    <row r="14" spans="1:8" ht="25.5">
      <c r="A14" s="362"/>
      <c r="B14" s="385" t="s">
        <v>383</v>
      </c>
      <c r="C14" s="379"/>
      <c r="D14" s="471"/>
      <c r="E14" s="470"/>
      <c r="F14" s="470"/>
      <c r="G14" s="470"/>
      <c r="H14" s="207"/>
    </row>
    <row r="15" spans="1:8" ht="26.25" thickBot="1">
      <c r="A15" s="116"/>
      <c r="B15" s="386" t="s">
        <v>384</v>
      </c>
      <c r="C15" s="380">
        <v>0</v>
      </c>
      <c r="D15" s="472">
        <v>0</v>
      </c>
      <c r="E15" s="473"/>
      <c r="F15" s="474">
        <f>D15</f>
        <v>0</v>
      </c>
      <c r="G15" s="473"/>
      <c r="H15" s="196"/>
    </row>
    <row r="16" spans="1:8" ht="38.25">
      <c r="A16" s="361" t="s">
        <v>378</v>
      </c>
      <c r="B16" s="387" t="s">
        <v>381</v>
      </c>
      <c r="C16" s="381"/>
      <c r="D16" s="469"/>
      <c r="E16" s="470"/>
      <c r="F16" s="470"/>
      <c r="G16" s="470"/>
      <c r="H16" s="214"/>
    </row>
    <row r="17" spans="1:8" ht="12.75">
      <c r="A17" s="116"/>
      <c r="B17" s="388" t="s">
        <v>382</v>
      </c>
      <c r="C17" s="382"/>
      <c r="D17" s="190"/>
      <c r="E17" s="117"/>
      <c r="F17" s="117"/>
      <c r="G17" s="117"/>
      <c r="H17" s="213"/>
    </row>
    <row r="18" spans="1:8" ht="25.5">
      <c r="A18" s="116"/>
      <c r="B18" s="385" t="s">
        <v>383</v>
      </c>
      <c r="C18" s="381"/>
      <c r="D18" s="211"/>
      <c r="E18" s="91"/>
      <c r="F18" s="91"/>
      <c r="G18" s="91"/>
      <c r="H18" s="214"/>
    </row>
    <row r="19" spans="1:8" ht="26.25" thickBot="1">
      <c r="A19" s="362"/>
      <c r="B19" s="388" t="s">
        <v>384</v>
      </c>
      <c r="C19" s="380"/>
      <c r="D19" s="199"/>
      <c r="E19" s="206"/>
      <c r="F19" s="206"/>
      <c r="G19" s="206"/>
      <c r="H19" s="196"/>
    </row>
    <row r="20" spans="1:8" ht="63.75">
      <c r="A20" s="361" t="s">
        <v>379</v>
      </c>
      <c r="B20" s="389" t="s">
        <v>154</v>
      </c>
      <c r="C20" s="381"/>
      <c r="D20" s="211"/>
      <c r="E20" s="91"/>
      <c r="F20" s="91"/>
      <c r="G20" s="91"/>
      <c r="H20" s="214"/>
    </row>
    <row r="21" spans="1:8" ht="12.75">
      <c r="A21" s="116"/>
      <c r="B21" s="385" t="s">
        <v>382</v>
      </c>
      <c r="C21" s="382"/>
      <c r="D21" s="190"/>
      <c r="E21" s="364"/>
      <c r="F21" s="364"/>
      <c r="G21" s="364"/>
      <c r="H21" s="213"/>
    </row>
    <row r="22" spans="1:8" ht="25.5">
      <c r="A22" s="116"/>
      <c r="B22" s="385" t="s">
        <v>383</v>
      </c>
      <c r="C22" s="84"/>
      <c r="D22" s="211"/>
      <c r="E22" s="360"/>
      <c r="F22" s="360"/>
      <c r="G22" s="360"/>
      <c r="H22" s="214"/>
    </row>
    <row r="23" spans="1:8" ht="42" customHeight="1" thickBot="1">
      <c r="A23" s="363"/>
      <c r="B23" s="388" t="s">
        <v>384</v>
      </c>
      <c r="C23" s="380"/>
      <c r="D23" s="199"/>
      <c r="E23" s="365"/>
      <c r="F23" s="365"/>
      <c r="G23" s="365"/>
      <c r="H23" s="196"/>
    </row>
    <row r="24" spans="1:8" ht="38.25">
      <c r="A24" s="361" t="s">
        <v>386</v>
      </c>
      <c r="B24" s="390" t="s">
        <v>385</v>
      </c>
      <c r="C24" s="381"/>
      <c r="D24" s="211"/>
      <c r="E24" s="91"/>
      <c r="F24" s="91"/>
      <c r="G24" s="91"/>
      <c r="H24" s="214"/>
    </row>
    <row r="25" spans="1:8" ht="12.75">
      <c r="A25" s="116"/>
      <c r="B25" s="388" t="s">
        <v>382</v>
      </c>
      <c r="C25" s="382"/>
      <c r="D25" s="190"/>
      <c r="E25" s="364"/>
      <c r="F25" s="364"/>
      <c r="G25" s="364"/>
      <c r="H25" s="213"/>
    </row>
    <row r="26" spans="1:8" ht="25.5">
      <c r="A26" s="116"/>
      <c r="B26" s="385" t="s">
        <v>383</v>
      </c>
      <c r="C26" s="84"/>
      <c r="D26" s="211"/>
      <c r="E26" s="91"/>
      <c r="F26" s="91"/>
      <c r="G26" s="91"/>
      <c r="H26" s="214"/>
    </row>
    <row r="27" spans="1:8" ht="26.25" thickBot="1">
      <c r="A27" s="362"/>
      <c r="B27" s="388" t="s">
        <v>384</v>
      </c>
      <c r="C27" s="383"/>
      <c r="D27" s="199"/>
      <c r="E27" s="206"/>
      <c r="F27" s="206"/>
      <c r="G27" s="206"/>
      <c r="H27" s="196"/>
    </row>
    <row r="28" spans="1:8" ht="51" customHeight="1" thickBot="1">
      <c r="A28" s="131" t="s">
        <v>387</v>
      </c>
      <c r="B28" s="391" t="s">
        <v>153</v>
      </c>
      <c r="C28" s="475">
        <v>0</v>
      </c>
      <c r="D28" s="476">
        <v>6</v>
      </c>
      <c r="E28" s="92"/>
      <c r="F28" s="407">
        <v>6</v>
      </c>
      <c r="G28" s="92"/>
      <c r="H28" s="197"/>
    </row>
    <row r="29" spans="2:8" ht="13.5" thickBot="1">
      <c r="B29" s="197" t="s">
        <v>372</v>
      </c>
      <c r="C29" s="357">
        <f aca="true" t="shared" si="0" ref="C29:H29">C28+C12</f>
        <v>4</v>
      </c>
      <c r="D29" s="357">
        <f t="shared" si="0"/>
        <v>7</v>
      </c>
      <c r="E29" s="357">
        <f t="shared" si="0"/>
        <v>0</v>
      </c>
      <c r="F29" s="357">
        <f t="shared" si="0"/>
        <v>7</v>
      </c>
      <c r="G29" s="357">
        <f t="shared" si="0"/>
        <v>0</v>
      </c>
      <c r="H29" s="357">
        <f t="shared" si="0"/>
        <v>0</v>
      </c>
    </row>
    <row r="31" ht="12.75">
      <c r="A31" s="132"/>
    </row>
  </sheetData>
  <sheetProtection/>
  <mergeCells count="8">
    <mergeCell ref="C8:C9"/>
    <mergeCell ref="F9:H9"/>
    <mergeCell ref="A2:G2"/>
    <mergeCell ref="A8:A11"/>
    <mergeCell ref="E8:E9"/>
    <mergeCell ref="D8:D9"/>
    <mergeCell ref="F8:H8"/>
    <mergeCell ref="A5:I5"/>
  </mergeCells>
  <printOptions/>
  <pageMargins left="0.984251968503937" right="0.3937007874015748" top="0.984251968503937" bottom="0.7874015748031497" header="0.5118110236220472" footer="0.5118110236220472"/>
  <pageSetup horizontalDpi="600" verticalDpi="600" orientation="portrait" paperSize="9" scale="78" r:id="rId1"/>
  <headerFooter>
    <oddHeader>&amp;RAnlage 12b (zu § 29)
Seite &amp;P von &amp;N</oddHeader>
  </headerFooter>
</worksheet>
</file>

<file path=xl/worksheets/sheet16.xml><?xml version="1.0" encoding="utf-8"?>
<worksheet xmlns="http://schemas.openxmlformats.org/spreadsheetml/2006/main" xmlns:r="http://schemas.openxmlformats.org/officeDocument/2006/relationships">
  <dimension ref="A1:L30"/>
  <sheetViews>
    <sheetView workbookViewId="0" topLeftCell="A1">
      <selection activeCell="K28" sqref="K28"/>
    </sheetView>
  </sheetViews>
  <sheetFormatPr defaultColWidth="11.421875" defaultRowHeight="12.75"/>
  <cols>
    <col min="1" max="1" width="6.00390625" style="88" customWidth="1"/>
    <col min="2" max="2" width="48.7109375" style="0" customWidth="1"/>
    <col min="6" max="7" width="16.57421875" style="0" customWidth="1"/>
    <col min="8" max="8" width="14.8515625" style="0" customWidth="1"/>
    <col min="9" max="9" width="14.7109375" style="0" customWidth="1"/>
    <col min="10" max="10" width="13.57421875" style="0" customWidth="1"/>
    <col min="11" max="11" width="12.28125" style="0" customWidth="1"/>
    <col min="12" max="12" width="1.7109375" style="0" customWidth="1"/>
  </cols>
  <sheetData>
    <row r="1" spans="1:4" ht="12.75">
      <c r="A1" s="99" t="s">
        <v>246</v>
      </c>
      <c r="B1" s="6"/>
      <c r="C1" s="6"/>
      <c r="D1" s="7"/>
    </row>
    <row r="2" spans="1:4" ht="13.5" thickBot="1">
      <c r="A2" s="522" t="str">
        <f>'12b_Forderungen'!A2:G2</f>
        <v>Boize-Kino GmbH</v>
      </c>
      <c r="B2" s="585"/>
      <c r="C2" s="585"/>
      <c r="D2" s="586"/>
    </row>
    <row r="3" spans="1:4" ht="18">
      <c r="A3" s="46"/>
      <c r="B3" s="53"/>
      <c r="C3" s="53"/>
      <c r="D3" s="53"/>
    </row>
    <row r="4" spans="1:4" ht="18">
      <c r="A4" s="46"/>
      <c r="B4" s="53"/>
      <c r="C4" s="53"/>
      <c r="D4" s="53"/>
    </row>
    <row r="5" spans="1:12" ht="18">
      <c r="A5" s="597" t="s">
        <v>475</v>
      </c>
      <c r="B5" s="597"/>
      <c r="C5" s="597"/>
      <c r="D5" s="597"/>
      <c r="E5" s="597"/>
      <c r="F5" s="597"/>
      <c r="G5" s="597"/>
      <c r="H5" s="597"/>
      <c r="I5" s="597"/>
      <c r="J5" s="597"/>
      <c r="K5" s="597"/>
      <c r="L5" s="597"/>
    </row>
    <row r="6" spans="1:4" ht="18">
      <c r="A6" s="46"/>
      <c r="B6" s="53"/>
      <c r="C6" s="53"/>
      <c r="D6" s="53"/>
    </row>
    <row r="7" ht="18" customHeight="1" thickBot="1"/>
    <row r="8" spans="1:11" ht="12.75">
      <c r="A8" s="651" t="s">
        <v>102</v>
      </c>
      <c r="B8" s="643" t="s">
        <v>39</v>
      </c>
      <c r="C8" s="627" t="s">
        <v>230</v>
      </c>
      <c r="D8" s="646"/>
      <c r="E8" s="654"/>
      <c r="F8" s="643" t="s">
        <v>233</v>
      </c>
      <c r="G8" s="643" t="s">
        <v>234</v>
      </c>
      <c r="H8" s="643" t="s">
        <v>233</v>
      </c>
      <c r="I8" s="643" t="s">
        <v>455</v>
      </c>
      <c r="J8" s="643" t="s">
        <v>226</v>
      </c>
      <c r="K8" s="662" t="s">
        <v>209</v>
      </c>
    </row>
    <row r="9" spans="1:11" ht="11.25" customHeight="1">
      <c r="A9" s="652"/>
      <c r="B9" s="655"/>
      <c r="C9" s="659" t="s">
        <v>15</v>
      </c>
      <c r="D9" s="660"/>
      <c r="E9" s="661"/>
      <c r="F9" s="658"/>
      <c r="G9" s="658"/>
      <c r="H9" s="658"/>
      <c r="I9" s="655"/>
      <c r="J9" s="655"/>
      <c r="K9" s="663"/>
    </row>
    <row r="10" spans="1:11" ht="12.75">
      <c r="A10" s="652"/>
      <c r="B10" s="655"/>
      <c r="C10" s="637" t="s">
        <v>231</v>
      </c>
      <c r="D10" s="656"/>
      <c r="E10" s="657"/>
      <c r="F10" s="98" t="str">
        <f>C9</f>
        <v>Wirtschaftsjahr</v>
      </c>
      <c r="G10" s="97" t="str">
        <f>C9</f>
        <v>Wirtschaftsjahr</v>
      </c>
      <c r="H10" s="97" t="str">
        <f>C9</f>
        <v>Wirtschaftsjahr</v>
      </c>
      <c r="I10" s="655"/>
      <c r="J10" s="655"/>
      <c r="K10" s="96" t="s">
        <v>100</v>
      </c>
    </row>
    <row r="11" spans="1:11" ht="51">
      <c r="A11" s="652"/>
      <c r="B11" s="655"/>
      <c r="C11" s="54" t="s">
        <v>222</v>
      </c>
      <c r="D11" s="54" t="s">
        <v>223</v>
      </c>
      <c r="E11" s="54" t="s">
        <v>224</v>
      </c>
      <c r="F11" s="87" t="s">
        <v>235</v>
      </c>
      <c r="G11" s="89"/>
      <c r="H11" s="89" t="s">
        <v>232</v>
      </c>
      <c r="I11" s="644"/>
      <c r="J11" s="644"/>
      <c r="K11" s="90" t="s">
        <v>232</v>
      </c>
    </row>
    <row r="12" spans="1:11" ht="13.5" thickBot="1">
      <c r="A12" s="653"/>
      <c r="B12" s="198"/>
      <c r="C12" s="648" t="s">
        <v>203</v>
      </c>
      <c r="D12" s="648"/>
      <c r="E12" s="648"/>
      <c r="F12" s="648"/>
      <c r="G12" s="648"/>
      <c r="H12" s="648"/>
      <c r="I12" s="648"/>
      <c r="J12" s="649"/>
      <c r="K12" s="650"/>
    </row>
    <row r="13" spans="1:11" ht="12.75">
      <c r="A13" s="200" t="s">
        <v>18</v>
      </c>
      <c r="B13" s="63" t="s">
        <v>143</v>
      </c>
      <c r="C13" s="125"/>
      <c r="D13" s="125"/>
      <c r="E13" s="125"/>
      <c r="F13" s="125"/>
      <c r="G13" s="125"/>
      <c r="H13" s="125"/>
      <c r="I13" s="125"/>
      <c r="J13" s="133"/>
      <c r="K13" s="134"/>
    </row>
    <row r="14" spans="1:11" ht="12.75">
      <c r="A14" s="201"/>
      <c r="B14" s="63" t="s">
        <v>144</v>
      </c>
      <c r="C14" s="125"/>
      <c r="D14" s="125"/>
      <c r="E14" s="125"/>
      <c r="F14" s="125"/>
      <c r="G14" s="125"/>
      <c r="H14" s="125"/>
      <c r="I14" s="125"/>
      <c r="J14" s="133"/>
      <c r="K14" s="134"/>
    </row>
    <row r="15" spans="1:11" ht="12.75">
      <c r="A15" s="202" t="s">
        <v>19</v>
      </c>
      <c r="B15" s="63" t="s">
        <v>145</v>
      </c>
      <c r="C15" s="125"/>
      <c r="D15" s="125"/>
      <c r="E15" s="125"/>
      <c r="F15" s="125"/>
      <c r="G15" s="125"/>
      <c r="H15" s="125"/>
      <c r="I15" s="125"/>
      <c r="J15" s="133"/>
      <c r="K15" s="134"/>
    </row>
    <row r="16" spans="1:11" ht="12.75">
      <c r="A16" s="201"/>
      <c r="B16" s="63" t="s">
        <v>144</v>
      </c>
      <c r="C16" s="125"/>
      <c r="D16" s="125"/>
      <c r="E16" s="125"/>
      <c r="F16" s="125"/>
      <c r="G16" s="125"/>
      <c r="H16" s="125"/>
      <c r="I16" s="125"/>
      <c r="J16" s="133"/>
      <c r="K16" s="134"/>
    </row>
    <row r="17" spans="1:11" ht="12.75">
      <c r="A17" s="202" t="s">
        <v>20</v>
      </c>
      <c r="B17" s="63" t="s">
        <v>146</v>
      </c>
      <c r="C17" s="125">
        <v>4</v>
      </c>
      <c r="D17" s="125">
        <v>0</v>
      </c>
      <c r="E17" s="125">
        <v>0</v>
      </c>
      <c r="F17" s="125">
        <f>C17</f>
        <v>4</v>
      </c>
      <c r="G17" s="125">
        <v>0</v>
      </c>
      <c r="H17" s="125">
        <f>F17</f>
        <v>4</v>
      </c>
      <c r="I17" s="125">
        <v>0</v>
      </c>
      <c r="J17" s="133"/>
      <c r="K17" s="134">
        <v>3</v>
      </c>
    </row>
    <row r="18" spans="1:11" ht="12.75">
      <c r="A18" s="201"/>
      <c r="B18" s="63" t="s">
        <v>144</v>
      </c>
      <c r="C18" s="125"/>
      <c r="D18" s="125"/>
      <c r="E18" s="125"/>
      <c r="F18" s="125"/>
      <c r="G18" s="125"/>
      <c r="H18" s="125"/>
      <c r="I18" s="125"/>
      <c r="J18" s="133"/>
      <c r="K18" s="134"/>
    </row>
    <row r="19" spans="1:11" ht="25.5">
      <c r="A19" s="195" t="s">
        <v>21</v>
      </c>
      <c r="B19" s="63" t="s">
        <v>147</v>
      </c>
      <c r="C19" s="125"/>
      <c r="D19" s="125"/>
      <c r="E19" s="125"/>
      <c r="F19" s="125"/>
      <c r="G19" s="125"/>
      <c r="H19" s="125"/>
      <c r="I19" s="125"/>
      <c r="J19" s="133"/>
      <c r="K19" s="134"/>
    </row>
    <row r="20" spans="1:11" ht="12.75">
      <c r="A20" s="194" t="s">
        <v>22</v>
      </c>
      <c r="B20" s="63" t="s">
        <v>456</v>
      </c>
      <c r="C20" s="125"/>
      <c r="D20" s="125"/>
      <c r="E20" s="125"/>
      <c r="F20" s="125"/>
      <c r="G20" s="125"/>
      <c r="H20" s="125"/>
      <c r="I20" s="125"/>
      <c r="J20" s="133"/>
      <c r="K20" s="134"/>
    </row>
    <row r="21" spans="1:11" ht="25.5">
      <c r="A21" s="195" t="s">
        <v>23</v>
      </c>
      <c r="B21" s="63" t="s">
        <v>375</v>
      </c>
      <c r="C21" s="125"/>
      <c r="D21" s="125"/>
      <c r="E21" s="125"/>
      <c r="F21" s="125"/>
      <c r="G21" s="125"/>
      <c r="H21" s="125"/>
      <c r="I21" s="125"/>
      <c r="J21" s="133"/>
      <c r="K21" s="134"/>
    </row>
    <row r="22" spans="1:11" ht="25.5">
      <c r="A22" s="195" t="s">
        <v>24</v>
      </c>
      <c r="B22" s="63" t="s">
        <v>373</v>
      </c>
      <c r="C22" s="125"/>
      <c r="D22" s="125"/>
      <c r="E22" s="125"/>
      <c r="F22" s="125"/>
      <c r="G22" s="125"/>
      <c r="H22" s="125"/>
      <c r="I22" s="125"/>
      <c r="J22" s="133"/>
      <c r="K22" s="134"/>
    </row>
    <row r="23" spans="1:11" ht="12.75">
      <c r="A23" s="202" t="s">
        <v>25</v>
      </c>
      <c r="B23" s="63" t="s">
        <v>148</v>
      </c>
      <c r="C23" s="125">
        <v>5</v>
      </c>
      <c r="D23" s="125">
        <v>0</v>
      </c>
      <c r="E23" s="125">
        <v>0</v>
      </c>
      <c r="F23" s="125">
        <f>C23</f>
        <v>5</v>
      </c>
      <c r="G23" s="125">
        <v>0</v>
      </c>
      <c r="H23" s="125">
        <f>C23</f>
        <v>5</v>
      </c>
      <c r="I23" s="125">
        <v>0</v>
      </c>
      <c r="J23" s="437"/>
      <c r="K23" s="134">
        <v>5</v>
      </c>
    </row>
    <row r="24" spans="1:11" ht="12.75">
      <c r="A24" s="205"/>
      <c r="B24" s="63" t="s">
        <v>227</v>
      </c>
      <c r="C24" s="125"/>
      <c r="D24" s="125"/>
      <c r="E24" s="125"/>
      <c r="F24" s="125"/>
      <c r="G24" s="125"/>
      <c r="H24" s="125"/>
      <c r="I24" s="125"/>
      <c r="J24" s="133"/>
      <c r="K24" s="134"/>
    </row>
    <row r="25" spans="1:11" ht="12.75">
      <c r="A25" s="203" t="s">
        <v>75</v>
      </c>
      <c r="B25" s="135" t="s">
        <v>347</v>
      </c>
      <c r="C25" s="125">
        <v>5</v>
      </c>
      <c r="D25" s="125">
        <v>0</v>
      </c>
      <c r="E25" s="125">
        <v>0</v>
      </c>
      <c r="F25" s="125">
        <v>5</v>
      </c>
      <c r="G25" s="125">
        <v>0</v>
      </c>
      <c r="H25" s="125">
        <v>5</v>
      </c>
      <c r="I25" s="125">
        <v>0</v>
      </c>
      <c r="J25" s="133"/>
      <c r="K25" s="134">
        <v>5</v>
      </c>
    </row>
    <row r="26" spans="1:11" ht="12.75">
      <c r="A26" s="203" t="s">
        <v>77</v>
      </c>
      <c r="B26" s="135" t="s">
        <v>151</v>
      </c>
      <c r="C26" s="125">
        <v>4</v>
      </c>
      <c r="D26" s="125">
        <v>0</v>
      </c>
      <c r="E26" s="125">
        <v>0</v>
      </c>
      <c r="F26" s="125">
        <f>C26</f>
        <v>4</v>
      </c>
      <c r="G26" s="125">
        <v>0</v>
      </c>
      <c r="H26" s="125">
        <f>C26</f>
        <v>4</v>
      </c>
      <c r="I26" s="435">
        <v>0</v>
      </c>
      <c r="J26" s="436"/>
      <c r="K26" s="438">
        <v>5</v>
      </c>
    </row>
    <row r="27" spans="1:11" ht="13.5" thickBot="1">
      <c r="A27" s="204" t="s">
        <v>79</v>
      </c>
      <c r="B27" s="135" t="s">
        <v>152</v>
      </c>
      <c r="C27" s="94"/>
      <c r="D27" s="94"/>
      <c r="E27" s="94"/>
      <c r="F27" s="94"/>
      <c r="G27" s="94"/>
      <c r="H27" s="192"/>
      <c r="I27" s="192"/>
      <c r="J27" s="95"/>
      <c r="K27" s="193"/>
    </row>
    <row r="28" spans="1:11" ht="24.75" customHeight="1" thickBot="1">
      <c r="A28" s="191" t="s">
        <v>26</v>
      </c>
      <c r="B28" s="118" t="s">
        <v>228</v>
      </c>
      <c r="C28" s="408">
        <f>C17+C23</f>
        <v>9</v>
      </c>
      <c r="D28" s="408">
        <f aca="true" t="shared" si="0" ref="D28:K28">D17+D23</f>
        <v>0</v>
      </c>
      <c r="E28" s="408">
        <f t="shared" si="0"/>
        <v>0</v>
      </c>
      <c r="F28" s="408">
        <f t="shared" si="0"/>
        <v>9</v>
      </c>
      <c r="G28" s="408">
        <f t="shared" si="0"/>
        <v>0</v>
      </c>
      <c r="H28" s="408">
        <f t="shared" si="0"/>
        <v>9</v>
      </c>
      <c r="I28" s="408">
        <f t="shared" si="0"/>
        <v>0</v>
      </c>
      <c r="J28" s="408"/>
      <c r="K28" s="408">
        <f t="shared" si="0"/>
        <v>8</v>
      </c>
    </row>
    <row r="30" ht="14.25">
      <c r="A30" s="136"/>
    </row>
  </sheetData>
  <sheetProtection/>
  <mergeCells count="14">
    <mergeCell ref="G8:G9"/>
    <mergeCell ref="C9:E9"/>
    <mergeCell ref="H8:H9"/>
    <mergeCell ref="K8:K9"/>
    <mergeCell ref="C12:K12"/>
    <mergeCell ref="A8:A12"/>
    <mergeCell ref="C8:E8"/>
    <mergeCell ref="I8:I11"/>
    <mergeCell ref="J8:J11"/>
    <mergeCell ref="A2:D2"/>
    <mergeCell ref="B8:B11"/>
    <mergeCell ref="C10:E10"/>
    <mergeCell ref="F8:F9"/>
    <mergeCell ref="A5:L5"/>
  </mergeCells>
  <printOptions/>
  <pageMargins left="0.3937007874015748" right="0.31496062992125984" top="0.984251968503937" bottom="0.5905511811023623" header="0.5118110236220472" footer="0.5118110236220472"/>
  <pageSetup horizontalDpi="600" verticalDpi="600" orientation="landscape" paperSize="9" scale="75" r:id="rId1"/>
  <headerFooter>
    <oddHeader>&amp;RAnlage 12c (zu § 29)
Seite &amp;P von &amp;N</oddHeader>
  </headerFooter>
</worksheet>
</file>

<file path=xl/worksheets/sheet2.xml><?xml version="1.0" encoding="utf-8"?>
<worksheet xmlns="http://schemas.openxmlformats.org/spreadsheetml/2006/main" xmlns:r="http://schemas.openxmlformats.org/officeDocument/2006/relationships">
  <dimension ref="A1:L50"/>
  <sheetViews>
    <sheetView tabSelected="1" view="pageLayout" zoomScaleNormal="120" workbookViewId="0" topLeftCell="A1">
      <selection activeCell="G35" sqref="G35"/>
    </sheetView>
  </sheetViews>
  <sheetFormatPr defaultColWidth="11.421875" defaultRowHeight="12.75"/>
  <cols>
    <col min="1" max="1" width="4.140625" style="0" customWidth="1"/>
    <col min="2" max="2" width="18.28125" style="0" customWidth="1"/>
    <col min="3" max="3" width="13.57421875" style="0" customWidth="1"/>
    <col min="4" max="4" width="8.00390625" style="0" customWidth="1"/>
    <col min="5" max="5" width="22.57421875" style="0" customWidth="1"/>
    <col min="6" max="6" width="2.7109375" style="0" customWidth="1"/>
    <col min="8" max="8" width="1.7109375" style="0" customWidth="1"/>
    <col min="9" max="9" width="2.00390625" style="0" customWidth="1"/>
  </cols>
  <sheetData>
    <row r="1" spans="1:5" ht="14.25">
      <c r="A1" s="5" t="s">
        <v>17</v>
      </c>
      <c r="B1" s="6"/>
      <c r="C1" s="6"/>
      <c r="D1" s="6"/>
      <c r="E1" s="7"/>
    </row>
    <row r="2" spans="1:5" ht="38.25" customHeight="1" thickBot="1">
      <c r="A2" s="522" t="s">
        <v>462</v>
      </c>
      <c r="B2" s="523"/>
      <c r="C2" s="523"/>
      <c r="D2" s="523"/>
      <c r="E2" s="524"/>
    </row>
    <row r="3" ht="7.5" customHeight="1"/>
    <row r="4" spans="1:5" ht="18">
      <c r="A4" s="1" t="s">
        <v>0</v>
      </c>
      <c r="E4" s="1">
        <v>2020</v>
      </c>
    </row>
    <row r="5" ht="13.5" thickBot="1">
      <c r="A5" t="s">
        <v>1</v>
      </c>
    </row>
    <row r="6" spans="1:5" ht="12.75">
      <c r="A6" s="42" t="s">
        <v>237</v>
      </c>
      <c r="B6" s="6"/>
      <c r="C6" s="6"/>
      <c r="D6" s="6"/>
      <c r="E6" s="7"/>
    </row>
    <row r="7" spans="1:5" ht="30" customHeight="1" thickBot="1">
      <c r="A7" s="522" t="s">
        <v>463</v>
      </c>
      <c r="B7" s="523"/>
      <c r="C7" s="523"/>
      <c r="D7" s="523"/>
      <c r="E7" s="524"/>
    </row>
    <row r="9" ht="14.25">
      <c r="A9" s="169" t="s">
        <v>303</v>
      </c>
    </row>
    <row r="10" spans="1:9" ht="13.5" thickBot="1">
      <c r="A10" s="525"/>
      <c r="B10" s="525"/>
      <c r="C10" s="525"/>
      <c r="D10" s="525"/>
      <c r="E10" s="525"/>
      <c r="F10" s="525"/>
      <c r="G10" s="525"/>
      <c r="H10" s="525"/>
      <c r="I10" s="10" t="s">
        <v>16</v>
      </c>
    </row>
    <row r="11" spans="1:4" ht="20.25" customHeight="1" thickBot="1">
      <c r="A11" s="12" t="s">
        <v>2</v>
      </c>
      <c r="C11" s="121"/>
      <c r="D11" s="11" t="s">
        <v>259</v>
      </c>
    </row>
    <row r="12" ht="15">
      <c r="A12" s="11"/>
    </row>
    <row r="13" spans="1:4" ht="15.75" thickBot="1">
      <c r="A13" s="12" t="s">
        <v>306</v>
      </c>
      <c r="B13" s="3"/>
      <c r="C13" s="122">
        <f>E4</f>
        <v>2020</v>
      </c>
      <c r="D13" s="11" t="s">
        <v>3</v>
      </c>
    </row>
    <row r="16" spans="1:7" ht="15">
      <c r="A16" s="11" t="s">
        <v>4</v>
      </c>
      <c r="G16" s="103"/>
    </row>
    <row r="17" spans="1:7" ht="22.5" customHeight="1">
      <c r="A17" s="11" t="s">
        <v>92</v>
      </c>
      <c r="F17" s="4"/>
      <c r="G17" s="13" t="s">
        <v>428</v>
      </c>
    </row>
    <row r="18" spans="1:7" ht="13.5" thickBot="1">
      <c r="A18" s="2" t="str">
        <f>"-"</f>
        <v>-</v>
      </c>
      <c r="B18" t="s">
        <v>5</v>
      </c>
      <c r="G18" s="409">
        <f>2_Erfolgsplan!E9</f>
        <v>263</v>
      </c>
    </row>
    <row r="19" spans="1:7" ht="13.5" thickBot="1">
      <c r="A19" s="2" t="str">
        <f aca="true" t="shared" si="0" ref="A19:A31">"-"</f>
        <v>-</v>
      </c>
      <c r="B19" t="s">
        <v>6</v>
      </c>
      <c r="G19" s="481">
        <f>G18-2_Erfolgsplan!E47</f>
        <v>318</v>
      </c>
    </row>
    <row r="20" spans="1:7" ht="13.5" thickBot="1">
      <c r="A20" s="2" t="str">
        <f t="shared" si="0"/>
        <v>-</v>
      </c>
      <c r="B20" t="s">
        <v>7</v>
      </c>
      <c r="G20" s="481">
        <v>0</v>
      </c>
    </row>
    <row r="21" spans="1:7" ht="13.5" thickBot="1">
      <c r="A21" s="2" t="str">
        <f t="shared" si="0"/>
        <v>-</v>
      </c>
      <c r="B21" t="s">
        <v>8</v>
      </c>
      <c r="G21" s="481">
        <f>G18-G19</f>
        <v>-55</v>
      </c>
    </row>
    <row r="22" spans="1:7" ht="22.5" customHeight="1">
      <c r="A22" s="11" t="s">
        <v>93</v>
      </c>
      <c r="G22" s="482"/>
    </row>
    <row r="23" spans="1:7" ht="15" thickBot="1">
      <c r="A23" s="2" t="str">
        <f t="shared" si="0"/>
        <v>-</v>
      </c>
      <c r="B23" s="13" t="s">
        <v>308</v>
      </c>
      <c r="G23" s="483">
        <f>3_Finanzplan!E19</f>
        <v>-50</v>
      </c>
    </row>
    <row r="24" spans="1:7" ht="15" thickBot="1">
      <c r="A24" s="2" t="str">
        <f t="shared" si="0"/>
        <v>-</v>
      </c>
      <c r="B24" s="13" t="s">
        <v>309</v>
      </c>
      <c r="G24" s="481">
        <f>3_Finanzplan!E30</f>
        <v>-1</v>
      </c>
    </row>
    <row r="25" spans="1:7" ht="15" thickBot="1">
      <c r="A25" s="2" t="str">
        <f t="shared" si="0"/>
        <v>-</v>
      </c>
      <c r="B25" s="13" t="s">
        <v>310</v>
      </c>
      <c r="G25" s="481">
        <f>3_Finanzplan!E35</f>
        <v>50</v>
      </c>
    </row>
    <row r="26" spans="1:12" ht="15" thickBot="1">
      <c r="A26" s="2" t="str">
        <f t="shared" si="0"/>
        <v>-</v>
      </c>
      <c r="B26" s="13" t="s">
        <v>311</v>
      </c>
      <c r="G26" s="481">
        <f>3_Finanzplan!E36</f>
        <v>-1</v>
      </c>
      <c r="H26" s="4"/>
      <c r="I26" s="4"/>
      <c r="J26" s="4"/>
      <c r="K26" s="4"/>
      <c r="L26" s="4"/>
    </row>
    <row r="27" spans="1:7" ht="22.5" customHeight="1">
      <c r="A27" s="11" t="s">
        <v>9</v>
      </c>
      <c r="G27" s="482"/>
    </row>
    <row r="28" spans="1:7" ht="27" customHeight="1" thickBot="1">
      <c r="A28" s="8" t="str">
        <f t="shared" si="0"/>
        <v>-</v>
      </c>
      <c r="B28" s="521" t="s">
        <v>457</v>
      </c>
      <c r="C28" s="521"/>
      <c r="D28" s="521"/>
      <c r="E28" s="521"/>
      <c r="G28" s="483">
        <v>0</v>
      </c>
    </row>
    <row r="29" spans="1:7" ht="13.5" customHeight="1" thickBot="1">
      <c r="A29" s="171"/>
      <c r="B29" s="526" t="s">
        <v>342</v>
      </c>
      <c r="C29" s="527"/>
      <c r="D29" s="527"/>
      <c r="E29" s="67"/>
      <c r="G29" s="483">
        <v>0</v>
      </c>
    </row>
    <row r="30" spans="1:7" ht="13.5" thickBot="1">
      <c r="A30" s="8" t="str">
        <f t="shared" si="0"/>
        <v>-</v>
      </c>
      <c r="B30" t="s">
        <v>10</v>
      </c>
      <c r="G30" s="481">
        <v>0</v>
      </c>
    </row>
    <row r="31" spans="1:7" ht="13.5" thickBot="1">
      <c r="A31" s="8" t="str">
        <f t="shared" si="0"/>
        <v>-</v>
      </c>
      <c r="B31" s="521" t="s">
        <v>304</v>
      </c>
      <c r="C31" s="521"/>
      <c r="D31" s="521"/>
      <c r="E31" s="521"/>
      <c r="G31" s="481">
        <v>0</v>
      </c>
    </row>
    <row r="32" spans="1:7" ht="22.5" customHeight="1">
      <c r="A32" s="11" t="s">
        <v>469</v>
      </c>
      <c r="C32" s="166"/>
      <c r="D32" s="11" t="s">
        <v>307</v>
      </c>
      <c r="G32" s="484"/>
    </row>
    <row r="33" spans="1:7" ht="22.5" customHeight="1">
      <c r="A33" s="11" t="s">
        <v>11</v>
      </c>
      <c r="G33" s="484"/>
    </row>
    <row r="34" spans="1:7" ht="13.5" thickBot="1">
      <c r="A34" s="2" t="str">
        <f>"-"</f>
        <v>-</v>
      </c>
      <c r="B34" t="s">
        <v>14</v>
      </c>
      <c r="D34" s="423" t="s">
        <v>481</v>
      </c>
      <c r="G34" s="483">
        <f>9_Bilanz!F81</f>
        <v>51</v>
      </c>
    </row>
    <row r="35" spans="1:7" ht="13.5" thickBot="1">
      <c r="A35" s="2" t="str">
        <f>"-"</f>
        <v>-</v>
      </c>
      <c r="B35" t="s">
        <v>12</v>
      </c>
      <c r="E35" s="477">
        <f>D34+1</f>
        <v>2019</v>
      </c>
      <c r="G35" s="481">
        <f>G34-(3_Finanzplan!D38-3_Finanzplan!D39)</f>
        <v>41</v>
      </c>
    </row>
    <row r="36" spans="1:7" ht="13.5" thickBot="1">
      <c r="A36" s="2" t="str">
        <f>"-"</f>
        <v>-</v>
      </c>
      <c r="B36" t="s">
        <v>13</v>
      </c>
      <c r="G36" s="481">
        <f>G35-(3_Finanzplan!F38-3_Finanzplan!F39)</f>
        <v>39</v>
      </c>
    </row>
    <row r="37" ht="12.75">
      <c r="G37" s="485"/>
    </row>
    <row r="38" spans="1:7" ht="15.75" thickBot="1">
      <c r="A38" s="11" t="s">
        <v>313</v>
      </c>
      <c r="G38" s="486"/>
    </row>
    <row r="39" spans="1:7" ht="15" customHeight="1" thickBot="1">
      <c r="A39" s="519"/>
      <c r="B39" s="520"/>
      <c r="G39" s="487"/>
    </row>
    <row r="40" ht="15" customHeight="1">
      <c r="G40" s="485"/>
    </row>
    <row r="41" spans="1:7" ht="12.75">
      <c r="A41" s="13" t="s">
        <v>302</v>
      </c>
      <c r="G41" s="485"/>
    </row>
    <row r="42" spans="1:7" ht="21" customHeight="1" thickBot="1">
      <c r="A42" s="9"/>
      <c r="B42" s="9"/>
      <c r="C42" s="9"/>
      <c r="D42" s="9"/>
      <c r="E42" s="9"/>
      <c r="G42" s="485"/>
    </row>
    <row r="43" spans="1:2" ht="27" customHeight="1">
      <c r="A43" s="165" t="s">
        <v>287</v>
      </c>
      <c r="B43" s="6"/>
    </row>
    <row r="44" spans="1:5" ht="13.5" customHeight="1">
      <c r="A44" s="166" t="s">
        <v>288</v>
      </c>
      <c r="B44" s="19"/>
      <c r="C44" s="19"/>
      <c r="D44" s="19"/>
      <c r="E44" s="19"/>
    </row>
    <row r="45" spans="1:2" ht="13.5" customHeight="1">
      <c r="A45" s="167" t="s">
        <v>312</v>
      </c>
      <c r="B45" s="19"/>
    </row>
    <row r="46" ht="14.25">
      <c r="A46" s="167" t="s">
        <v>424</v>
      </c>
    </row>
    <row r="47" ht="14.25">
      <c r="A47" s="13" t="s">
        <v>425</v>
      </c>
    </row>
    <row r="48" ht="14.25">
      <c r="A48" s="13" t="s">
        <v>426</v>
      </c>
    </row>
    <row r="49" ht="14.25">
      <c r="A49" s="13" t="s">
        <v>349</v>
      </c>
    </row>
    <row r="50" ht="12.75">
      <c r="A50" s="13"/>
    </row>
  </sheetData>
  <sheetProtection/>
  <mergeCells count="7">
    <mergeCell ref="A39:B39"/>
    <mergeCell ref="B28:E28"/>
    <mergeCell ref="B31:E31"/>
    <mergeCell ref="A2:E2"/>
    <mergeCell ref="A7:E7"/>
    <mergeCell ref="A10:H10"/>
    <mergeCell ref="B29:D29"/>
  </mergeCells>
  <printOptions/>
  <pageMargins left="0.984251968503937" right="0.3937007874015748" top="0.984251968503937" bottom="0.7874015748031497" header="0.5118110236220472" footer="0.5118110236220472"/>
  <pageSetup horizontalDpi="600" verticalDpi="600" orientation="portrait" paperSize="9" scale="90" r:id="rId1"/>
  <headerFooter alignWithMargins="0">
    <oddHeader xml:space="preserve">&amp;RAnlage 1 (zu § 14)
Seite &amp;P von &amp;N </oddHeader>
  </headerFooter>
</worksheet>
</file>

<file path=xl/worksheets/sheet3.xml><?xml version="1.0" encoding="utf-8"?>
<worksheet xmlns="http://schemas.openxmlformats.org/spreadsheetml/2006/main" xmlns:r="http://schemas.openxmlformats.org/officeDocument/2006/relationships">
  <dimension ref="A1:S69"/>
  <sheetViews>
    <sheetView showZeros="0" view="pageLayout" zoomScale="80" zoomScalePageLayoutView="80" workbookViewId="0" topLeftCell="A1">
      <selection activeCell="I9" sqref="I9"/>
    </sheetView>
  </sheetViews>
  <sheetFormatPr defaultColWidth="11.421875" defaultRowHeight="12.75"/>
  <cols>
    <col min="1" max="1" width="3.421875" style="14" customWidth="1"/>
    <col min="2" max="2" width="33.57421875" style="0" customWidth="1"/>
    <col min="3" max="8" width="10.421875" style="0" customWidth="1"/>
    <col min="11" max="11" width="13.28125" style="0" bestFit="1" customWidth="1"/>
    <col min="15" max="15" width="12.140625" style="0" bestFit="1" customWidth="1"/>
  </cols>
  <sheetData>
    <row r="1" spans="1:3" ht="18">
      <c r="A1" s="1" t="s">
        <v>74</v>
      </c>
      <c r="C1" s="1">
        <f>1_Zusammenstellung!E4</f>
        <v>2020</v>
      </c>
    </row>
    <row r="2" ht="13.5" thickBot="1">
      <c r="A2" t="s">
        <v>1</v>
      </c>
    </row>
    <row r="3" spans="1:6" ht="12.75">
      <c r="A3" s="5" t="s">
        <v>237</v>
      </c>
      <c r="B3" s="6"/>
      <c r="C3" s="6"/>
      <c r="D3" s="6"/>
      <c r="E3" s="6"/>
      <c r="F3" s="7"/>
    </row>
    <row r="4" spans="1:6" ht="18.75" thickBot="1">
      <c r="A4" s="522" t="s">
        <v>463</v>
      </c>
      <c r="B4" s="523"/>
      <c r="C4" s="523"/>
      <c r="D4" s="523"/>
      <c r="E4" s="523"/>
      <c r="F4" s="524"/>
    </row>
    <row r="5" spans="5:8" ht="36" customHeight="1" thickBot="1">
      <c r="E5" s="15" t="str">
        <f>"-in"</f>
        <v>-in</v>
      </c>
      <c r="F5" s="218" t="str">
        <f>"TEUR-"</f>
        <v>TEUR-</v>
      </c>
      <c r="H5" s="15"/>
    </row>
    <row r="6" spans="1:8" ht="12.75">
      <c r="A6" s="545"/>
      <c r="B6" s="553" t="s">
        <v>39</v>
      </c>
      <c r="C6" s="302" t="s">
        <v>73</v>
      </c>
      <c r="D6" s="302" t="s">
        <v>471</v>
      </c>
      <c r="E6" s="494" t="s">
        <v>72</v>
      </c>
      <c r="F6" s="302" t="s">
        <v>72</v>
      </c>
      <c r="G6" s="302" t="s">
        <v>72</v>
      </c>
      <c r="H6" s="303" t="s">
        <v>72</v>
      </c>
    </row>
    <row r="7" spans="1:10" ht="12.75">
      <c r="A7" s="546"/>
      <c r="B7" s="554"/>
      <c r="C7" s="24">
        <f>C1-2</f>
        <v>2018</v>
      </c>
      <c r="D7" s="24">
        <f>C7+1</f>
        <v>2019</v>
      </c>
      <c r="E7" s="488">
        <f>D7+1</f>
        <v>2020</v>
      </c>
      <c r="F7" s="488">
        <f>E7+1</f>
        <v>2021</v>
      </c>
      <c r="G7" s="488">
        <f>F7+1</f>
        <v>2022</v>
      </c>
      <c r="H7" s="489">
        <f>G7+1</f>
        <v>2023</v>
      </c>
      <c r="I7" s="4"/>
      <c r="J7" s="4"/>
    </row>
    <row r="8" spans="1:10" ht="13.5" thickBot="1">
      <c r="A8" s="547"/>
      <c r="B8" s="555"/>
      <c r="C8" s="305" t="s">
        <v>260</v>
      </c>
      <c r="D8" s="305" t="s">
        <v>261</v>
      </c>
      <c r="E8" s="490" t="s">
        <v>262</v>
      </c>
      <c r="F8" s="490" t="s">
        <v>69</v>
      </c>
      <c r="G8" s="490" t="s">
        <v>70</v>
      </c>
      <c r="H8" s="491" t="s">
        <v>71</v>
      </c>
      <c r="I8" s="4"/>
      <c r="J8" s="4"/>
    </row>
    <row r="9" spans="1:10" ht="12.75">
      <c r="A9" s="306" t="s">
        <v>18</v>
      </c>
      <c r="B9" s="301" t="s">
        <v>241</v>
      </c>
      <c r="C9" s="223">
        <v>210</v>
      </c>
      <c r="D9" s="20">
        <v>238</v>
      </c>
      <c r="E9" s="223">
        <v>263</v>
      </c>
      <c r="F9" s="507">
        <v>265</v>
      </c>
      <c r="G9" s="507">
        <v>267</v>
      </c>
      <c r="H9" s="507">
        <v>269</v>
      </c>
      <c r="I9" s="4"/>
      <c r="J9" s="4"/>
    </row>
    <row r="10" spans="1:10" ht="38.25">
      <c r="A10" s="307" t="s">
        <v>19</v>
      </c>
      <c r="B10" s="16" t="s">
        <v>60</v>
      </c>
      <c r="C10" s="123"/>
      <c r="D10" s="17"/>
      <c r="E10" s="123"/>
      <c r="F10" s="441"/>
      <c r="G10" s="441"/>
      <c r="H10" s="441"/>
      <c r="I10" s="4"/>
      <c r="J10" s="4"/>
    </row>
    <row r="11" spans="1:10" ht="12.75">
      <c r="A11" s="307" t="s">
        <v>20</v>
      </c>
      <c r="B11" s="16" t="s">
        <v>40</v>
      </c>
      <c r="C11" s="123"/>
      <c r="D11" s="17"/>
      <c r="E11" s="123"/>
      <c r="F11" s="441"/>
      <c r="G11" s="441"/>
      <c r="H11" s="441"/>
      <c r="I11" s="4"/>
      <c r="J11" s="4"/>
    </row>
    <row r="12" spans="1:10" ht="17.25" customHeight="1">
      <c r="A12" s="325" t="s">
        <v>21</v>
      </c>
      <c r="B12" s="16" t="s">
        <v>41</v>
      </c>
      <c r="C12" s="123">
        <v>0</v>
      </c>
      <c r="D12" s="17"/>
      <c r="E12" s="123">
        <v>0</v>
      </c>
      <c r="F12" s="441"/>
      <c r="G12" s="441"/>
      <c r="H12" s="441"/>
      <c r="I12" s="4"/>
      <c r="J12" s="4"/>
    </row>
    <row r="13" spans="1:10" ht="17.25" customHeight="1">
      <c r="A13" s="548" t="s">
        <v>22</v>
      </c>
      <c r="B13" s="16" t="s">
        <v>42</v>
      </c>
      <c r="C13" s="123">
        <f>SUM(C14:C15)</f>
        <v>-96</v>
      </c>
      <c r="D13" s="425">
        <f>D14+D15</f>
        <v>-101</v>
      </c>
      <c r="E13" s="441">
        <v>-121</v>
      </c>
      <c r="F13" s="441">
        <v>-122</v>
      </c>
      <c r="G13" s="441">
        <v>-123</v>
      </c>
      <c r="H13" s="441">
        <v>-124</v>
      </c>
      <c r="I13" s="4"/>
      <c r="J13" s="106"/>
    </row>
    <row r="14" spans="1:10" ht="24.75" customHeight="1">
      <c r="A14" s="548"/>
      <c r="B14" s="16" t="s">
        <v>61</v>
      </c>
      <c r="C14" s="123">
        <v>-19</v>
      </c>
      <c r="D14" s="424">
        <f>-101*0.19</f>
        <v>-19.19</v>
      </c>
      <c r="E14" s="508">
        <f>E13*0.19</f>
        <v>-22.990000000000002</v>
      </c>
      <c r="F14" s="508">
        <f>F13*0.19</f>
        <v>-23.18</v>
      </c>
      <c r="G14" s="508">
        <f>G13*0.19</f>
        <v>-23.37</v>
      </c>
      <c r="H14" s="508">
        <f>H13*0.19</f>
        <v>-23.56</v>
      </c>
      <c r="I14" s="4"/>
      <c r="J14" s="505"/>
    </row>
    <row r="15" spans="1:10" ht="38.25" customHeight="1">
      <c r="A15" s="548"/>
      <c r="B15" s="63" t="s">
        <v>43</v>
      </c>
      <c r="C15" s="123">
        <v>-77</v>
      </c>
      <c r="D15" s="424">
        <f>-101-D14</f>
        <v>-81.81</v>
      </c>
      <c r="E15" s="508">
        <f>E13-E14</f>
        <v>-98.00999999999999</v>
      </c>
      <c r="F15" s="508">
        <f>F13-F14</f>
        <v>-98.82</v>
      </c>
      <c r="G15" s="508">
        <f>G13-G14</f>
        <v>-99.63</v>
      </c>
      <c r="H15" s="508">
        <f>H13-H14</f>
        <v>-100.44</v>
      </c>
      <c r="I15" s="4"/>
      <c r="J15" s="4"/>
    </row>
    <row r="16" spans="1:10" ht="12.75">
      <c r="A16" s="548" t="s">
        <v>23</v>
      </c>
      <c r="B16" s="16" t="s">
        <v>44</v>
      </c>
      <c r="C16" s="425">
        <f>C17+C18</f>
        <v>-121</v>
      </c>
      <c r="D16" s="425">
        <f>D17+D18</f>
        <v>-130</v>
      </c>
      <c r="E16" s="508">
        <v>-134</v>
      </c>
      <c r="F16" s="508">
        <v>-134</v>
      </c>
      <c r="G16" s="508">
        <v>-136</v>
      </c>
      <c r="H16" s="508">
        <v>-136</v>
      </c>
      <c r="I16" s="4"/>
      <c r="J16" s="4"/>
    </row>
    <row r="17" spans="1:10" ht="12.75">
      <c r="A17" s="548"/>
      <c r="B17" s="16" t="s">
        <v>45</v>
      </c>
      <c r="C17" s="424">
        <v>-98</v>
      </c>
      <c r="D17" s="424">
        <v>-105</v>
      </c>
      <c r="E17" s="508">
        <f>ROUND(E16*0.81,)</f>
        <v>-109</v>
      </c>
      <c r="F17" s="508">
        <f>ROUND(F16*0.81,)</f>
        <v>-109</v>
      </c>
      <c r="G17" s="508">
        <f>ROUND(G16*0.81,)</f>
        <v>-110</v>
      </c>
      <c r="H17" s="508">
        <f>ROUND(H16*0.81,)</f>
        <v>-110</v>
      </c>
      <c r="I17" s="4"/>
      <c r="J17" s="4"/>
    </row>
    <row r="18" spans="1:10" ht="38.25">
      <c r="A18" s="548"/>
      <c r="B18" s="16" t="s">
        <v>62</v>
      </c>
      <c r="C18" s="424">
        <v>-23</v>
      </c>
      <c r="D18" s="424">
        <v>-25</v>
      </c>
      <c r="E18" s="508">
        <f>E16-E17</f>
        <v>-25</v>
      </c>
      <c r="F18" s="508">
        <f>F16-F17</f>
        <v>-25</v>
      </c>
      <c r="G18" s="508">
        <f>G16-G17</f>
        <v>-26</v>
      </c>
      <c r="H18" s="508">
        <f>H16-H17</f>
        <v>-26</v>
      </c>
      <c r="I18" s="4"/>
      <c r="J18" s="4"/>
    </row>
    <row r="19" spans="1:10" ht="12.75">
      <c r="A19" s="548"/>
      <c r="B19" s="16" t="s">
        <v>267</v>
      </c>
      <c r="C19" s="17"/>
      <c r="D19" s="17"/>
      <c r="E19" s="441"/>
      <c r="F19" s="509"/>
      <c r="G19" s="509"/>
      <c r="H19" s="509"/>
      <c r="J19" s="4"/>
    </row>
    <row r="20" spans="1:10" ht="12.75">
      <c r="A20" s="548" t="s">
        <v>24</v>
      </c>
      <c r="B20" s="16" t="s">
        <v>63</v>
      </c>
      <c r="C20" s="123"/>
      <c r="D20" s="123"/>
      <c r="E20" s="123"/>
      <c r="F20" s="123"/>
      <c r="G20" s="123"/>
      <c r="H20" s="123"/>
      <c r="I20" s="4"/>
      <c r="J20" s="4"/>
    </row>
    <row r="21" spans="1:10" ht="38.25">
      <c r="A21" s="548"/>
      <c r="B21" s="16" t="s">
        <v>289</v>
      </c>
      <c r="C21" s="17">
        <v>-5</v>
      </c>
      <c r="D21" s="123">
        <v>-5</v>
      </c>
      <c r="E21" s="123">
        <v>-4</v>
      </c>
      <c r="F21" s="123">
        <v>-3</v>
      </c>
      <c r="G21" s="123">
        <v>-3</v>
      </c>
      <c r="H21" s="123">
        <v>-3</v>
      </c>
      <c r="I21" s="4"/>
      <c r="J21" s="4"/>
    </row>
    <row r="22" spans="1:18" ht="25.5">
      <c r="A22" s="548"/>
      <c r="B22" s="18" t="s">
        <v>266</v>
      </c>
      <c r="C22" s="17"/>
      <c r="D22" s="17"/>
      <c r="E22" s="123"/>
      <c r="F22" s="123"/>
      <c r="G22" s="123"/>
      <c r="H22" s="123"/>
      <c r="I22" s="4"/>
      <c r="J22" s="4"/>
      <c r="R22" s="414"/>
    </row>
    <row r="23" spans="1:18" ht="12.75">
      <c r="A23" s="548"/>
      <c r="B23" s="18" t="s">
        <v>265</v>
      </c>
      <c r="C23" s="17"/>
      <c r="D23" s="17"/>
      <c r="E23" s="123"/>
      <c r="F23" s="17"/>
      <c r="G23" s="17"/>
      <c r="H23" s="17"/>
      <c r="J23" s="4"/>
      <c r="R23" s="414"/>
    </row>
    <row r="24" spans="1:18" ht="51">
      <c r="A24" s="548"/>
      <c r="B24" s="16" t="s">
        <v>64</v>
      </c>
      <c r="C24" s="17"/>
      <c r="D24" s="17"/>
      <c r="E24" s="123"/>
      <c r="F24" s="17"/>
      <c r="G24" s="17"/>
      <c r="H24" s="17"/>
      <c r="J24" s="4"/>
      <c r="R24" s="414"/>
    </row>
    <row r="25" spans="1:18" ht="25.5">
      <c r="A25" s="548"/>
      <c r="B25" s="16" t="s">
        <v>266</v>
      </c>
      <c r="C25" s="17"/>
      <c r="D25" s="17"/>
      <c r="E25" s="123"/>
      <c r="F25" s="17"/>
      <c r="G25" s="17"/>
      <c r="H25" s="17"/>
      <c r="J25" s="4"/>
      <c r="R25" s="414"/>
    </row>
    <row r="26" spans="1:18" ht="12.75">
      <c r="A26" s="548"/>
      <c r="B26" s="16" t="s">
        <v>265</v>
      </c>
      <c r="C26" s="17"/>
      <c r="D26" s="17"/>
      <c r="E26" s="123"/>
      <c r="F26" s="17"/>
      <c r="G26" s="17"/>
      <c r="H26" s="17"/>
      <c r="R26" s="414"/>
    </row>
    <row r="27" spans="1:18" ht="25.5">
      <c r="A27" s="308" t="s">
        <v>25</v>
      </c>
      <c r="B27" s="16" t="s">
        <v>328</v>
      </c>
      <c r="C27" s="17"/>
      <c r="D27" s="17"/>
      <c r="E27" s="123"/>
      <c r="F27" s="17"/>
      <c r="G27" s="17"/>
      <c r="H27" s="17"/>
      <c r="R27" s="414"/>
    </row>
    <row r="28" spans="1:18" ht="12.75">
      <c r="A28" s="308" t="s">
        <v>26</v>
      </c>
      <c r="B28" s="16" t="s">
        <v>49</v>
      </c>
      <c r="C28" s="17"/>
      <c r="D28" s="17"/>
      <c r="E28" s="123"/>
      <c r="F28" s="17"/>
      <c r="G28" s="17"/>
      <c r="H28" s="17"/>
      <c r="R28" s="414"/>
    </row>
    <row r="29" spans="1:18" ht="12.75">
      <c r="A29" s="309" t="s">
        <v>27</v>
      </c>
      <c r="B29" s="16" t="s">
        <v>50</v>
      </c>
      <c r="C29" s="17">
        <v>-56</v>
      </c>
      <c r="D29" s="17">
        <v>-62</v>
      </c>
      <c r="E29" s="123">
        <v>-59</v>
      </c>
      <c r="F29" s="123">
        <v>-60</v>
      </c>
      <c r="G29" s="123">
        <v>-61</v>
      </c>
      <c r="H29" s="123">
        <v>-61</v>
      </c>
      <c r="I29" s="4"/>
      <c r="J29" s="4"/>
      <c r="Q29" s="414"/>
      <c r="R29" s="414"/>
    </row>
    <row r="30" spans="1:18" ht="12.75">
      <c r="A30" s="551" t="s">
        <v>28</v>
      </c>
      <c r="B30" s="16" t="s">
        <v>348</v>
      </c>
      <c r="C30" s="17"/>
      <c r="D30" s="17"/>
      <c r="E30" s="123"/>
      <c r="F30" s="17"/>
      <c r="G30" s="123"/>
      <c r="H30" s="123"/>
      <c r="Q30" s="414"/>
      <c r="R30" s="414"/>
    </row>
    <row r="31" spans="1:18" ht="25.5">
      <c r="A31" s="552"/>
      <c r="B31" s="16" t="s">
        <v>264</v>
      </c>
      <c r="C31" s="17"/>
      <c r="D31" s="17"/>
      <c r="E31" s="123"/>
      <c r="F31" s="17"/>
      <c r="G31" s="123"/>
      <c r="H31" s="123"/>
      <c r="Q31" s="414"/>
      <c r="R31" s="414"/>
    </row>
    <row r="32" spans="1:18" ht="38.25">
      <c r="A32" s="549" t="s">
        <v>29</v>
      </c>
      <c r="B32" s="16" t="s">
        <v>361</v>
      </c>
      <c r="C32" s="17"/>
      <c r="D32" s="17"/>
      <c r="E32" s="123"/>
      <c r="F32" s="17"/>
      <c r="G32" s="123"/>
      <c r="H32" s="123"/>
      <c r="Q32" s="414"/>
      <c r="R32" s="414"/>
    </row>
    <row r="33" spans="1:18" ht="25.5">
      <c r="A33" s="550"/>
      <c r="B33" s="16" t="s">
        <v>264</v>
      </c>
      <c r="C33" s="17"/>
      <c r="D33" s="17"/>
      <c r="E33" s="123"/>
      <c r="F33" s="17"/>
      <c r="G33" s="17"/>
      <c r="H33" s="17"/>
      <c r="Q33" s="414"/>
      <c r="R33" s="414"/>
    </row>
    <row r="34" spans="1:18" ht="12.75">
      <c r="A34" s="549" t="s">
        <v>30</v>
      </c>
      <c r="B34" s="16" t="s">
        <v>263</v>
      </c>
      <c r="C34" s="17"/>
      <c r="D34" s="17"/>
      <c r="E34" s="123"/>
      <c r="F34" s="17"/>
      <c r="G34" s="17"/>
      <c r="H34" s="17"/>
      <c r="Q34" s="414"/>
      <c r="R34" s="414"/>
    </row>
    <row r="35" spans="1:18" ht="25.5">
      <c r="A35" s="550"/>
      <c r="B35" s="16" t="s">
        <v>264</v>
      </c>
      <c r="C35" s="17"/>
      <c r="D35" s="17"/>
      <c r="E35" s="123"/>
      <c r="F35" s="17"/>
      <c r="G35" s="17"/>
      <c r="H35" s="17"/>
      <c r="Q35" s="414"/>
      <c r="R35" s="414"/>
    </row>
    <row r="36" spans="1:18" ht="38.25">
      <c r="A36" s="309" t="s">
        <v>31</v>
      </c>
      <c r="B36" s="16" t="s">
        <v>247</v>
      </c>
      <c r="C36" s="17"/>
      <c r="D36" s="17"/>
      <c r="E36" s="123"/>
      <c r="F36" s="17"/>
      <c r="G36" s="17"/>
      <c r="H36" s="17"/>
      <c r="Q36" s="414"/>
      <c r="R36" s="414"/>
    </row>
    <row r="37" spans="1:18" ht="12.75">
      <c r="A37" s="309" t="s">
        <v>32</v>
      </c>
      <c r="B37" s="16" t="s">
        <v>53</v>
      </c>
      <c r="C37" s="17"/>
      <c r="D37" s="17"/>
      <c r="E37" s="123"/>
      <c r="F37" s="17"/>
      <c r="G37" s="17"/>
      <c r="H37" s="17"/>
      <c r="Q37" s="414"/>
      <c r="R37" s="414"/>
    </row>
    <row r="38" spans="1:18" ht="12.75">
      <c r="A38" s="296"/>
      <c r="B38" s="16" t="s">
        <v>301</v>
      </c>
      <c r="C38" s="17"/>
      <c r="D38" s="17"/>
      <c r="E38" s="123"/>
      <c r="F38" s="17"/>
      <c r="G38" s="17"/>
      <c r="H38" s="17"/>
      <c r="Q38" s="414"/>
      <c r="R38" s="414"/>
    </row>
    <row r="39" spans="1:18" ht="25.5">
      <c r="A39" s="309" t="s">
        <v>33</v>
      </c>
      <c r="B39" s="16" t="s">
        <v>54</v>
      </c>
      <c r="C39" s="123"/>
      <c r="D39" s="123"/>
      <c r="E39" s="123"/>
      <c r="F39" s="123"/>
      <c r="G39" s="123"/>
      <c r="H39" s="123"/>
      <c r="Q39" s="414"/>
      <c r="R39" s="414"/>
    </row>
    <row r="40" spans="1:8" ht="38.25">
      <c r="A40" s="309" t="s">
        <v>34</v>
      </c>
      <c r="B40" s="16" t="s">
        <v>66</v>
      </c>
      <c r="C40" s="123"/>
      <c r="D40" s="123"/>
      <c r="E40" s="123"/>
      <c r="F40" s="123"/>
      <c r="G40" s="123"/>
      <c r="H40" s="123"/>
    </row>
    <row r="41" spans="1:8" ht="12.75">
      <c r="A41" s="195" t="s">
        <v>35</v>
      </c>
      <c r="B41" s="16" t="s">
        <v>55</v>
      </c>
      <c r="C41" s="123"/>
      <c r="D41" s="123"/>
      <c r="E41" s="123"/>
      <c r="F41" s="123"/>
      <c r="G41" s="123"/>
      <c r="H41" s="123"/>
    </row>
    <row r="42" spans="1:19" ht="12.75">
      <c r="A42" s="309" t="s">
        <v>36</v>
      </c>
      <c r="B42" s="16" t="s">
        <v>56</v>
      </c>
      <c r="C42" s="17"/>
      <c r="D42" s="17"/>
      <c r="E42" s="123"/>
      <c r="F42" s="17"/>
      <c r="G42" s="17"/>
      <c r="H42" s="17"/>
      <c r="Q42" s="106"/>
      <c r="R42" s="106"/>
      <c r="S42" s="106"/>
    </row>
    <row r="43" spans="1:19" ht="12.75">
      <c r="A43" s="309" t="s">
        <v>37</v>
      </c>
      <c r="B43" s="16" t="s">
        <v>57</v>
      </c>
      <c r="C43" s="17"/>
      <c r="D43" s="17"/>
      <c r="E43" s="123"/>
      <c r="F43" s="17"/>
      <c r="G43" s="17"/>
      <c r="H43" s="17"/>
      <c r="Q43" s="106"/>
      <c r="R43" s="106"/>
      <c r="S43" s="106"/>
    </row>
    <row r="44" spans="1:19" ht="12.75">
      <c r="A44" s="309" t="s">
        <v>38</v>
      </c>
      <c r="B44" s="16" t="s">
        <v>58</v>
      </c>
      <c r="C44" s="123"/>
      <c r="D44" s="123"/>
      <c r="E44" s="123"/>
      <c r="F44" s="123"/>
      <c r="G44" s="123"/>
      <c r="H44" s="123"/>
      <c r="Q44" s="106"/>
      <c r="R44" s="106"/>
      <c r="S44" s="106"/>
    </row>
    <row r="45" spans="1:19" ht="25.5">
      <c r="A45" s="309" t="s">
        <v>68</v>
      </c>
      <c r="B45" s="16" t="s">
        <v>190</v>
      </c>
      <c r="C45" s="123"/>
      <c r="D45" s="123"/>
      <c r="E45" s="123"/>
      <c r="F45" s="123"/>
      <c r="G45" s="123"/>
      <c r="H45" s="123"/>
      <c r="I45" s="4"/>
      <c r="Q45" s="106"/>
      <c r="R45" s="106"/>
      <c r="S45" s="106"/>
    </row>
    <row r="46" spans="1:19" ht="13.5" thickBot="1">
      <c r="A46" s="310" t="s">
        <v>290</v>
      </c>
      <c r="B46" s="313" t="s">
        <v>191</v>
      </c>
      <c r="C46" s="326"/>
      <c r="D46" s="326"/>
      <c r="E46" s="326"/>
      <c r="F46" s="326"/>
      <c r="G46" s="326"/>
      <c r="H46" s="326"/>
      <c r="I46" s="4"/>
      <c r="Q46" s="493"/>
      <c r="R46" s="493"/>
      <c r="S46" s="106"/>
    </row>
    <row r="47" spans="1:19" ht="13.5" thickBot="1">
      <c r="A47" s="312" t="s">
        <v>327</v>
      </c>
      <c r="B47" s="314" t="s">
        <v>67</v>
      </c>
      <c r="C47" s="232">
        <f aca="true" t="shared" si="0" ref="C47:H47">C9+C12+C13+C16+C20+C29+C34+C21</f>
        <v>-68</v>
      </c>
      <c r="D47" s="510">
        <f>D9+D12+D13+D16+D20+D29+D34+D21</f>
        <v>-60</v>
      </c>
      <c r="E47" s="232">
        <f t="shared" si="0"/>
        <v>-55</v>
      </c>
      <c r="F47" s="511">
        <f t="shared" si="0"/>
        <v>-54</v>
      </c>
      <c r="G47" s="512">
        <f t="shared" si="0"/>
        <v>-56</v>
      </c>
      <c r="H47" s="512">
        <f t="shared" si="0"/>
        <v>-55</v>
      </c>
      <c r="I47" s="4"/>
      <c r="Q47" s="106"/>
      <c r="R47" s="106"/>
      <c r="S47" s="106"/>
    </row>
    <row r="48" spans="1:19" ht="23.25" customHeight="1">
      <c r="A48" s="21" t="s">
        <v>268</v>
      </c>
      <c r="C48" s="4"/>
      <c r="D48" s="4"/>
      <c r="E48" s="4"/>
      <c r="F48" s="4"/>
      <c r="G48" s="4"/>
      <c r="H48" s="4"/>
      <c r="I48" s="4"/>
      <c r="Q48" s="106"/>
      <c r="R48" s="106"/>
      <c r="S48" s="106"/>
    </row>
    <row r="49" spans="1:19" ht="21.75" customHeight="1" thickBot="1">
      <c r="A49" s="25" t="s">
        <v>343</v>
      </c>
      <c r="B49" s="22"/>
      <c r="C49" s="22" t="s">
        <v>269</v>
      </c>
      <c r="D49" s="534" t="s">
        <v>344</v>
      </c>
      <c r="E49" s="535"/>
      <c r="F49" s="535"/>
      <c r="G49" s="535"/>
      <c r="H49" s="535"/>
      <c r="I49" s="4"/>
      <c r="K49" s="106"/>
      <c r="L49" s="106"/>
      <c r="M49" s="106"/>
      <c r="N49" s="106"/>
      <c r="O49" s="106"/>
      <c r="P49" s="106"/>
      <c r="Q49" s="106"/>
      <c r="R49" s="106"/>
      <c r="S49" s="106"/>
    </row>
    <row r="50" spans="1:19" s="13" customFormat="1" ht="26.25" thickBot="1">
      <c r="A50" s="329"/>
      <c r="B50" s="330" t="s">
        <v>88</v>
      </c>
      <c r="C50" s="331" t="s">
        <v>90</v>
      </c>
      <c r="D50" s="531" t="s">
        <v>88</v>
      </c>
      <c r="E50" s="532"/>
      <c r="F50" s="532"/>
      <c r="G50" s="533"/>
      <c r="H50" s="495" t="s">
        <v>89</v>
      </c>
      <c r="I50" s="478"/>
      <c r="K50" s="167"/>
      <c r="L50" s="167"/>
      <c r="M50" s="167"/>
      <c r="N50" s="167"/>
      <c r="O50" s="106"/>
      <c r="P50" s="167"/>
      <c r="Q50" s="167"/>
      <c r="R50" s="167"/>
      <c r="S50" s="167"/>
    </row>
    <row r="51" spans="1:19" ht="12.75" customHeight="1">
      <c r="A51" s="328" t="s">
        <v>75</v>
      </c>
      <c r="B51" s="26" t="s">
        <v>76</v>
      </c>
      <c r="C51" s="20"/>
      <c r="D51" s="542" t="s">
        <v>82</v>
      </c>
      <c r="E51" s="543"/>
      <c r="F51" s="543"/>
      <c r="G51" s="544"/>
      <c r="H51" s="411"/>
      <c r="I51" s="4"/>
      <c r="K51" s="106"/>
      <c r="L51" s="106"/>
      <c r="M51" s="106"/>
      <c r="N51" s="106"/>
      <c r="O51" s="167"/>
      <c r="P51" s="106"/>
      <c r="Q51" s="106"/>
      <c r="R51" s="106"/>
      <c r="S51" s="106"/>
    </row>
    <row r="52" spans="1:19" ht="27" customHeight="1">
      <c r="A52" s="327" t="s">
        <v>77</v>
      </c>
      <c r="B52" s="27" t="s">
        <v>78</v>
      </c>
      <c r="C52" s="17"/>
      <c r="D52" s="536" t="s">
        <v>291</v>
      </c>
      <c r="E52" s="537"/>
      <c r="F52" s="537"/>
      <c r="G52" s="538"/>
      <c r="H52" s="315">
        <v>55</v>
      </c>
      <c r="I52" s="4"/>
      <c r="K52" s="106"/>
      <c r="L52" s="106"/>
      <c r="M52" s="106"/>
      <c r="N52" s="106"/>
      <c r="O52" s="106"/>
      <c r="P52" s="106"/>
      <c r="Q52" s="106"/>
      <c r="R52" s="106"/>
      <c r="S52" s="106"/>
    </row>
    <row r="53" spans="1:9" ht="25.5" customHeight="1" thickBot="1">
      <c r="A53" s="327" t="s">
        <v>79</v>
      </c>
      <c r="B53" s="27" t="s">
        <v>292</v>
      </c>
      <c r="C53" s="17"/>
      <c r="D53" s="539" t="s">
        <v>83</v>
      </c>
      <c r="E53" s="540"/>
      <c r="F53" s="540"/>
      <c r="G53" s="541"/>
      <c r="H53" s="410"/>
      <c r="I53" s="4"/>
    </row>
    <row r="54" spans="1:8" ht="13.5" thickBot="1">
      <c r="A54" s="333" t="s">
        <v>80</v>
      </c>
      <c r="B54" s="332" t="s">
        <v>81</v>
      </c>
      <c r="C54" s="224"/>
      <c r="D54" s="528"/>
      <c r="E54" s="529"/>
      <c r="F54" s="529"/>
      <c r="G54" s="529"/>
      <c r="H54" s="529"/>
    </row>
    <row r="55" spans="4:8" ht="17.25" customHeight="1">
      <c r="D55" s="530"/>
      <c r="E55" s="530"/>
      <c r="F55" s="530"/>
      <c r="G55" s="530"/>
      <c r="H55" s="530"/>
    </row>
    <row r="56" spans="1:8" ht="27" customHeight="1">
      <c r="A56" s="23" t="s">
        <v>84</v>
      </c>
      <c r="D56" s="530"/>
      <c r="E56" s="530"/>
      <c r="F56" s="530"/>
      <c r="G56" s="530"/>
      <c r="H56" s="530"/>
    </row>
    <row r="57" ht="13.5" thickBot="1">
      <c r="A57" s="14" t="s">
        <v>85</v>
      </c>
    </row>
    <row r="58" spans="1:4" ht="38.25" customHeight="1" thickBot="1">
      <c r="A58" s="334"/>
      <c r="B58" s="335" t="s">
        <v>86</v>
      </c>
      <c r="C58" s="336" t="s">
        <v>91</v>
      </c>
      <c r="D58" s="496" t="s">
        <v>87</v>
      </c>
    </row>
    <row r="59" spans="1:4" ht="12.75">
      <c r="A59" s="295" t="s">
        <v>18</v>
      </c>
      <c r="B59" s="20"/>
      <c r="C59" s="20"/>
      <c r="D59" s="411"/>
    </row>
    <row r="60" spans="1:4" ht="12.75">
      <c r="A60" s="296" t="s">
        <v>19</v>
      </c>
      <c r="B60" s="17" t="s">
        <v>464</v>
      </c>
      <c r="C60" s="17">
        <v>60</v>
      </c>
      <c r="D60" s="315">
        <v>55</v>
      </c>
    </row>
    <row r="61" spans="1:4" ht="12.75">
      <c r="A61" s="296" t="s">
        <v>20</v>
      </c>
      <c r="B61" s="17"/>
      <c r="C61" s="17"/>
      <c r="D61" s="225"/>
    </row>
    <row r="62" spans="1:4" ht="12.75">
      <c r="A62" s="296" t="s">
        <v>21</v>
      </c>
      <c r="B62" s="17"/>
      <c r="C62" s="17"/>
      <c r="D62" s="225"/>
    </row>
    <row r="63" spans="1:4" ht="12.75">
      <c r="A63" s="296" t="s">
        <v>22</v>
      </c>
      <c r="B63" s="17"/>
      <c r="C63" s="17"/>
      <c r="D63" s="225"/>
    </row>
    <row r="64" spans="1:4" ht="13.5" thickBot="1">
      <c r="A64" s="297" t="s">
        <v>23</v>
      </c>
      <c r="B64" s="159"/>
      <c r="C64" s="159"/>
      <c r="D64" s="224"/>
    </row>
    <row r="66" spans="1:2" ht="14.25">
      <c r="A66" s="172" t="s">
        <v>314</v>
      </c>
      <c r="B66" s="173" t="s">
        <v>460</v>
      </c>
    </row>
    <row r="67" ht="12.75">
      <c r="B67" s="13" t="s">
        <v>461</v>
      </c>
    </row>
    <row r="68" spans="1:2" ht="14.25">
      <c r="A68" s="172" t="s">
        <v>16</v>
      </c>
      <c r="B68" s="173" t="s">
        <v>458</v>
      </c>
    </row>
    <row r="69" ht="12.75">
      <c r="B69" s="13" t="s">
        <v>459</v>
      </c>
    </row>
  </sheetData>
  <sheetProtection/>
  <mergeCells count="15">
    <mergeCell ref="A4:F4"/>
    <mergeCell ref="A6:A8"/>
    <mergeCell ref="A13:A15"/>
    <mergeCell ref="A16:A19"/>
    <mergeCell ref="A34:A35"/>
    <mergeCell ref="A30:A31"/>
    <mergeCell ref="A32:A33"/>
    <mergeCell ref="B6:B8"/>
    <mergeCell ref="A20:A26"/>
    <mergeCell ref="D54:H56"/>
    <mergeCell ref="D50:G50"/>
    <mergeCell ref="D49:H49"/>
    <mergeCell ref="D52:G52"/>
    <mergeCell ref="D53:G53"/>
    <mergeCell ref="D51:G51"/>
  </mergeCells>
  <printOptions/>
  <pageMargins left="0.984251968503937" right="0.3937007874015748" top="0.984251968503937" bottom="1.9291338582677167" header="0.5118110236220472" footer="0.5118110236220472"/>
  <pageSetup horizontalDpi="600" verticalDpi="600" orientation="portrait" paperSize="9" scale="87" r:id="rId1"/>
  <headerFooter alignWithMargins="0">
    <oddHeader>&amp;RAnlage 2 (zu § 15)
Seite &amp;P von &amp;N</oddHeader>
  </headerFooter>
</worksheet>
</file>

<file path=xl/worksheets/sheet4.xml><?xml version="1.0" encoding="utf-8"?>
<worksheet xmlns="http://schemas.openxmlformats.org/spreadsheetml/2006/main" xmlns:r="http://schemas.openxmlformats.org/officeDocument/2006/relationships">
  <dimension ref="A1:N44"/>
  <sheetViews>
    <sheetView zoomScale="65" zoomScaleNormal="65" workbookViewId="0" topLeftCell="A19">
      <selection activeCell="C41" sqref="C41:H42"/>
    </sheetView>
  </sheetViews>
  <sheetFormatPr defaultColWidth="11.421875" defaultRowHeight="12.75"/>
  <cols>
    <col min="1" max="1" width="3.8515625" style="0" customWidth="1"/>
    <col min="2" max="2" width="40.28125" style="0" customWidth="1"/>
  </cols>
  <sheetData>
    <row r="1" spans="1:3" ht="18">
      <c r="A1" s="1" t="s">
        <v>94</v>
      </c>
      <c r="C1" s="1">
        <f>1_Zusammenstellung!E4</f>
        <v>2020</v>
      </c>
    </row>
    <row r="2" ht="13.5" thickBot="1">
      <c r="A2" t="s">
        <v>1</v>
      </c>
    </row>
    <row r="3" spans="1:5" ht="12.75">
      <c r="A3" s="42" t="s">
        <v>237</v>
      </c>
      <c r="B3" s="6"/>
      <c r="C3" s="6"/>
      <c r="D3" s="6"/>
      <c r="E3" s="7"/>
    </row>
    <row r="4" spans="1:5" ht="18.75" thickBot="1">
      <c r="A4" s="522" t="str">
        <f>2_Erfolgsplan!A4:F4</f>
        <v>Boize-Kino GmbH</v>
      </c>
      <c r="B4" s="523"/>
      <c r="C4" s="523"/>
      <c r="D4" s="523"/>
      <c r="E4" s="524"/>
    </row>
    <row r="5" ht="12.75">
      <c r="A5" s="14"/>
    </row>
    <row r="6" spans="1:8" ht="36" customHeight="1" thickBot="1">
      <c r="A6" s="14"/>
      <c r="C6" s="88"/>
      <c r="E6" s="15" t="str">
        <f>"-in"</f>
        <v>-in</v>
      </c>
      <c r="F6" s="218" t="str">
        <f>"TEUR-"</f>
        <v>TEUR-</v>
      </c>
      <c r="H6" s="15"/>
    </row>
    <row r="7" spans="1:8" ht="12.75">
      <c r="A7" s="556"/>
      <c r="B7" s="553" t="s">
        <v>39</v>
      </c>
      <c r="C7" s="302" t="s">
        <v>73</v>
      </c>
      <c r="D7" s="302" t="s">
        <v>471</v>
      </c>
      <c r="E7" s="302" t="s">
        <v>72</v>
      </c>
      <c r="F7" s="302" t="s">
        <v>72</v>
      </c>
      <c r="G7" s="302" t="s">
        <v>72</v>
      </c>
      <c r="H7" s="303" t="s">
        <v>72</v>
      </c>
    </row>
    <row r="8" spans="1:8" ht="12.75">
      <c r="A8" s="552"/>
      <c r="B8" s="554"/>
      <c r="C8" s="24">
        <f>2_Erfolgsplan!C7</f>
        <v>2018</v>
      </c>
      <c r="D8" s="24">
        <f>2_Erfolgsplan!D7</f>
        <v>2019</v>
      </c>
      <c r="E8" s="24">
        <f>2_Erfolgsplan!E7</f>
        <v>2020</v>
      </c>
      <c r="F8" s="24">
        <f>2_Erfolgsplan!F7</f>
        <v>2021</v>
      </c>
      <c r="G8" s="24">
        <f>2_Erfolgsplan!G7</f>
        <v>2022</v>
      </c>
      <c r="H8" s="24">
        <f>2_Erfolgsplan!H7</f>
        <v>2023</v>
      </c>
    </row>
    <row r="9" spans="1:8" ht="13.5" thickBot="1">
      <c r="A9" s="557"/>
      <c r="B9" s="555"/>
      <c r="C9" s="318" t="s">
        <v>260</v>
      </c>
      <c r="D9" s="318" t="s">
        <v>261</v>
      </c>
      <c r="E9" s="318" t="s">
        <v>262</v>
      </c>
      <c r="F9" s="318" t="s">
        <v>69</v>
      </c>
      <c r="G9" s="318" t="s">
        <v>70</v>
      </c>
      <c r="H9" s="317" t="s">
        <v>71</v>
      </c>
    </row>
    <row r="10" spans="1:8" ht="25.5">
      <c r="A10" s="319">
        <v>1</v>
      </c>
      <c r="B10" s="215" t="s">
        <v>270</v>
      </c>
      <c r="C10" s="20">
        <f>2_Erfolgsplan!C47</f>
        <v>-68</v>
      </c>
      <c r="D10" s="20">
        <f>2_Erfolgsplan!D47</f>
        <v>-60</v>
      </c>
      <c r="E10" s="20">
        <f>2_Erfolgsplan!E47</f>
        <v>-55</v>
      </c>
      <c r="F10" s="497">
        <f>ROUND(2_Erfolgsplan!F47,)</f>
        <v>-54</v>
      </c>
      <c r="G10" s="497">
        <f>ROUND(2_Erfolgsplan!G47,)</f>
        <v>-56</v>
      </c>
      <c r="H10" s="497">
        <f>ROUND(2_Erfolgsplan!H47,)</f>
        <v>-55</v>
      </c>
    </row>
    <row r="11" spans="1:8" ht="25.5">
      <c r="A11" s="243">
        <v>2</v>
      </c>
      <c r="B11" s="182" t="s">
        <v>315</v>
      </c>
      <c r="C11" s="17">
        <f>-2_Erfolgsplan!C21</f>
        <v>5</v>
      </c>
      <c r="D11" s="123">
        <f>-2_Erfolgsplan!D21</f>
        <v>5</v>
      </c>
      <c r="E11" s="123">
        <v>5</v>
      </c>
      <c r="F11" s="123">
        <f>-2_Erfolgsplan!F21</f>
        <v>3</v>
      </c>
      <c r="G11" s="123">
        <f>-2_Erfolgsplan!G21</f>
        <v>3</v>
      </c>
      <c r="H11" s="123">
        <f>-2_Erfolgsplan!H21</f>
        <v>3</v>
      </c>
    </row>
    <row r="12" spans="1:8" ht="25.5">
      <c r="A12" s="243">
        <v>3</v>
      </c>
      <c r="B12" s="182" t="s">
        <v>429</v>
      </c>
      <c r="C12" s="17"/>
      <c r="D12" s="17"/>
      <c r="E12" s="17"/>
      <c r="F12" s="17"/>
      <c r="G12" s="225"/>
      <c r="H12" s="225"/>
    </row>
    <row r="13" spans="1:8" ht="25.5">
      <c r="A13" s="243">
        <v>4</v>
      </c>
      <c r="B13" s="182" t="s">
        <v>316</v>
      </c>
      <c r="C13" s="17"/>
      <c r="D13" s="17"/>
      <c r="E13" s="17"/>
      <c r="F13" s="17"/>
      <c r="G13" s="225"/>
      <c r="H13" s="225"/>
    </row>
    <row r="14" spans="1:8" ht="25.5">
      <c r="A14" s="243">
        <v>5</v>
      </c>
      <c r="B14" s="182" t="s">
        <v>317</v>
      </c>
      <c r="C14" s="441"/>
      <c r="D14" s="441"/>
      <c r="E14" s="441"/>
      <c r="F14" s="17"/>
      <c r="G14" s="225"/>
      <c r="H14" s="225"/>
    </row>
    <row r="15" spans="1:8" ht="51" customHeight="1">
      <c r="A15" s="243">
        <v>6</v>
      </c>
      <c r="B15" s="183" t="s">
        <v>320</v>
      </c>
      <c r="C15" s="441">
        <v>-3</v>
      </c>
      <c r="D15" s="441"/>
      <c r="E15" s="441"/>
      <c r="F15" s="174"/>
      <c r="G15" s="321"/>
      <c r="H15" s="321"/>
    </row>
    <row r="16" spans="1:8" ht="27.75" customHeight="1">
      <c r="A16" s="243">
        <v>7</v>
      </c>
      <c r="B16" s="182" t="s">
        <v>318</v>
      </c>
      <c r="C16" s="441">
        <v>0</v>
      </c>
      <c r="D16" s="441"/>
      <c r="E16" s="441"/>
      <c r="F16" s="17"/>
      <c r="G16" s="225"/>
      <c r="H16" s="225"/>
    </row>
    <row r="17" spans="1:8" ht="51.75" customHeight="1">
      <c r="A17" s="320">
        <v>8</v>
      </c>
      <c r="B17" s="183" t="s">
        <v>319</v>
      </c>
      <c r="C17" s="441">
        <v>1</v>
      </c>
      <c r="D17" s="441"/>
      <c r="E17" s="441"/>
      <c r="F17" s="174"/>
      <c r="G17" s="321"/>
      <c r="H17" s="321"/>
    </row>
    <row r="18" spans="1:8" ht="26.25" thickBot="1">
      <c r="A18" s="322">
        <v>9</v>
      </c>
      <c r="B18" s="216" t="s">
        <v>341</v>
      </c>
      <c r="C18" s="442"/>
      <c r="D18" s="442"/>
      <c r="E18" s="442"/>
      <c r="F18" s="217"/>
      <c r="G18" s="236"/>
      <c r="H18" s="236"/>
    </row>
    <row r="19" spans="1:8" ht="26.25" thickBot="1">
      <c r="A19" s="230">
        <v>10</v>
      </c>
      <c r="B19" s="231" t="s">
        <v>95</v>
      </c>
      <c r="C19" s="232">
        <f aca="true" t="shared" si="0" ref="C19:H19">SUM(C10:C18)</f>
        <v>-65</v>
      </c>
      <c r="D19" s="232">
        <f t="shared" si="0"/>
        <v>-55</v>
      </c>
      <c r="E19" s="232">
        <f t="shared" si="0"/>
        <v>-50</v>
      </c>
      <c r="F19" s="232">
        <f t="shared" si="0"/>
        <v>-51</v>
      </c>
      <c r="G19" s="232">
        <f t="shared" si="0"/>
        <v>-53</v>
      </c>
      <c r="H19" s="232">
        <f t="shared" si="0"/>
        <v>-52</v>
      </c>
    </row>
    <row r="20" spans="1:8" ht="39" customHeight="1">
      <c r="A20" s="233">
        <v>11</v>
      </c>
      <c r="B20" s="215" t="s">
        <v>363</v>
      </c>
      <c r="C20" s="20"/>
      <c r="D20" s="223"/>
      <c r="E20" s="223"/>
      <c r="F20" s="223"/>
      <c r="G20" s="411"/>
      <c r="H20" s="411"/>
    </row>
    <row r="21" spans="1:14" ht="38.25" customHeight="1">
      <c r="A21" s="221">
        <v>12</v>
      </c>
      <c r="B21" s="32" t="s">
        <v>364</v>
      </c>
      <c r="C21" s="17">
        <v>-1</v>
      </c>
      <c r="D21" s="123">
        <v>0</v>
      </c>
      <c r="E21" s="123">
        <v>-1</v>
      </c>
      <c r="F21" s="17">
        <v>-1</v>
      </c>
      <c r="G21" s="17">
        <v>-1</v>
      </c>
      <c r="H21" s="17">
        <v>-1</v>
      </c>
      <c r="J21" s="4"/>
      <c r="K21" s="4"/>
      <c r="L21" s="4"/>
      <c r="M21" s="4"/>
      <c r="N21" s="4"/>
    </row>
    <row r="22" spans="1:14" ht="25.5">
      <c r="A22" s="221">
        <v>13</v>
      </c>
      <c r="B22" s="32" t="s">
        <v>340</v>
      </c>
      <c r="C22" s="17"/>
      <c r="D22" s="123"/>
      <c r="E22" s="123"/>
      <c r="F22" s="123"/>
      <c r="G22" s="315"/>
      <c r="H22" s="315"/>
      <c r="J22" s="4"/>
      <c r="K22" s="4"/>
      <c r="L22" s="4"/>
      <c r="M22" s="4"/>
      <c r="N22" s="4"/>
    </row>
    <row r="23" spans="1:8" ht="25.5">
      <c r="A23" s="221">
        <v>14</v>
      </c>
      <c r="B23" s="32" t="s">
        <v>339</v>
      </c>
      <c r="C23" s="17"/>
      <c r="D23" s="123"/>
      <c r="E23" s="123"/>
      <c r="F23" s="123"/>
      <c r="G23" s="315"/>
      <c r="H23" s="315"/>
    </row>
    <row r="24" spans="1:8" ht="39.75" customHeight="1">
      <c r="A24" s="221">
        <v>15</v>
      </c>
      <c r="B24" s="32" t="s">
        <v>338</v>
      </c>
      <c r="C24" s="17"/>
      <c r="D24" s="123"/>
      <c r="E24" s="123"/>
      <c r="F24" s="123"/>
      <c r="G24" s="315"/>
      <c r="H24" s="315"/>
    </row>
    <row r="25" spans="1:8" ht="39" customHeight="1">
      <c r="A25" s="221">
        <v>16</v>
      </c>
      <c r="B25" s="32" t="s">
        <v>337</v>
      </c>
      <c r="C25" s="17"/>
      <c r="D25" s="123"/>
      <c r="E25" s="123"/>
      <c r="F25" s="123"/>
      <c r="G25" s="315"/>
      <c r="H25" s="315"/>
    </row>
    <row r="26" spans="1:8" ht="25.5">
      <c r="A26" s="221">
        <v>17</v>
      </c>
      <c r="B26" s="32" t="s">
        <v>336</v>
      </c>
      <c r="C26" s="17"/>
      <c r="D26" s="123"/>
      <c r="E26" s="123"/>
      <c r="F26" s="123"/>
      <c r="G26" s="315"/>
      <c r="H26" s="315"/>
    </row>
    <row r="27" spans="1:8" ht="25.5">
      <c r="A27" s="323"/>
      <c r="B27" s="32" t="s">
        <v>365</v>
      </c>
      <c r="C27" s="17"/>
      <c r="D27" s="123"/>
      <c r="E27" s="123"/>
      <c r="F27" s="123"/>
      <c r="G27" s="315"/>
      <c r="H27" s="315"/>
    </row>
    <row r="28" spans="1:8" ht="25.5">
      <c r="A28" s="323"/>
      <c r="B28" s="32" t="s">
        <v>366</v>
      </c>
      <c r="C28" s="17"/>
      <c r="D28" s="123"/>
      <c r="E28" s="123"/>
      <c r="F28" s="123"/>
      <c r="G28" s="315"/>
      <c r="H28" s="315"/>
    </row>
    <row r="29" spans="1:8" ht="26.25" thickBot="1">
      <c r="A29" s="234">
        <v>18</v>
      </c>
      <c r="B29" s="216" t="s">
        <v>335</v>
      </c>
      <c r="C29" s="217"/>
      <c r="D29" s="326"/>
      <c r="E29" s="326"/>
      <c r="F29" s="326"/>
      <c r="G29" s="440"/>
      <c r="H29" s="440"/>
    </row>
    <row r="30" spans="1:8" ht="26.25" thickBot="1">
      <c r="A30" s="230">
        <v>19</v>
      </c>
      <c r="B30" s="231" t="s">
        <v>96</v>
      </c>
      <c r="C30" s="232">
        <f aca="true" t="shared" si="1" ref="C30:H30">SUM(C20:C29)</f>
        <v>-1</v>
      </c>
      <c r="D30" s="232">
        <f t="shared" si="1"/>
        <v>0</v>
      </c>
      <c r="E30" s="232">
        <f t="shared" si="1"/>
        <v>-1</v>
      </c>
      <c r="F30" s="232">
        <f t="shared" si="1"/>
        <v>-1</v>
      </c>
      <c r="G30" s="232">
        <f t="shared" si="1"/>
        <v>-1</v>
      </c>
      <c r="H30" s="232">
        <f t="shared" si="1"/>
        <v>-1</v>
      </c>
    </row>
    <row r="31" spans="1:9" ht="27.75" customHeight="1">
      <c r="A31" s="233">
        <v>20</v>
      </c>
      <c r="B31" s="215" t="s">
        <v>334</v>
      </c>
      <c r="C31" s="20">
        <v>55</v>
      </c>
      <c r="D31" s="298">
        <v>45</v>
      </c>
      <c r="E31" s="298">
        <v>50</v>
      </c>
      <c r="F31" s="298">
        <v>50</v>
      </c>
      <c r="G31" s="298">
        <v>50</v>
      </c>
      <c r="H31" s="513">
        <v>50</v>
      </c>
      <c r="I31" s="4"/>
    </row>
    <row r="32" spans="1:8" ht="27" customHeight="1">
      <c r="A32" s="221">
        <v>21</v>
      </c>
      <c r="B32" s="32" t="s">
        <v>333</v>
      </c>
      <c r="C32" s="17">
        <v>0</v>
      </c>
      <c r="D32" s="123">
        <v>0</v>
      </c>
      <c r="E32" s="123">
        <v>0</v>
      </c>
      <c r="F32" s="123">
        <v>0</v>
      </c>
      <c r="G32" s="315">
        <v>0</v>
      </c>
      <c r="H32" s="315">
        <v>0</v>
      </c>
    </row>
    <row r="33" spans="1:8" ht="38.25">
      <c r="A33" s="221">
        <v>22</v>
      </c>
      <c r="B33" s="32" t="s">
        <v>432</v>
      </c>
      <c r="C33" s="17"/>
      <c r="D33" s="123"/>
      <c r="E33" s="123"/>
      <c r="F33" s="123"/>
      <c r="G33" s="315"/>
      <c r="H33" s="315"/>
    </row>
    <row r="34" spans="1:8" ht="26.25" thickBot="1">
      <c r="A34" s="234">
        <v>23</v>
      </c>
      <c r="B34" s="216" t="s">
        <v>345</v>
      </c>
      <c r="C34" s="217"/>
      <c r="D34" s="326"/>
      <c r="E34" s="326"/>
      <c r="F34" s="326"/>
      <c r="G34" s="440"/>
      <c r="H34" s="440"/>
    </row>
    <row r="35" spans="1:8" ht="26.25" thickBot="1">
      <c r="A35" s="230">
        <v>24</v>
      </c>
      <c r="B35" s="231" t="s">
        <v>238</v>
      </c>
      <c r="C35" s="232">
        <f aca="true" t="shared" si="2" ref="C35:H35">SUM(C31:C34)</f>
        <v>55</v>
      </c>
      <c r="D35" s="232">
        <f t="shared" si="2"/>
        <v>45</v>
      </c>
      <c r="E35" s="232">
        <f t="shared" si="2"/>
        <v>50</v>
      </c>
      <c r="F35" s="232">
        <f t="shared" si="2"/>
        <v>50</v>
      </c>
      <c r="G35" s="232">
        <f t="shared" si="2"/>
        <v>50</v>
      </c>
      <c r="H35" s="232">
        <f t="shared" si="2"/>
        <v>50</v>
      </c>
    </row>
    <row r="36" spans="1:8" ht="51.75" customHeight="1">
      <c r="A36" s="226">
        <v>25</v>
      </c>
      <c r="B36" s="215" t="s">
        <v>367</v>
      </c>
      <c r="C36" s="223">
        <f>C19+C30+C35</f>
        <v>-11</v>
      </c>
      <c r="D36" s="223">
        <f>D19+D30+D35</f>
        <v>-10</v>
      </c>
      <c r="E36" s="223">
        <f>E19+E30+E35</f>
        <v>-1</v>
      </c>
      <c r="F36" s="223">
        <f>ROUND(F19+F30+F35,)</f>
        <v>-2</v>
      </c>
      <c r="G36" s="223">
        <f>ROUND(G19+G30+G35,)</f>
        <v>-4</v>
      </c>
      <c r="H36" s="223">
        <f>ROUND(H19+H30+H35,)</f>
        <v>-3</v>
      </c>
    </row>
    <row r="37" spans="1:8" ht="39.75" customHeight="1">
      <c r="A37" s="221">
        <v>26</v>
      </c>
      <c r="B37" s="32" t="s">
        <v>332</v>
      </c>
      <c r="C37" s="17"/>
      <c r="D37" s="123"/>
      <c r="E37" s="123"/>
      <c r="F37" s="123"/>
      <c r="G37" s="315"/>
      <c r="H37" s="315"/>
    </row>
    <row r="38" spans="1:9" ht="27.75" customHeight="1" thickBot="1">
      <c r="A38" s="234">
        <v>27</v>
      </c>
      <c r="B38" s="216" t="s">
        <v>362</v>
      </c>
      <c r="C38" s="217">
        <v>55</v>
      </c>
      <c r="D38" s="326">
        <f>C39</f>
        <v>44</v>
      </c>
      <c r="E38" s="326">
        <f>D39</f>
        <v>34</v>
      </c>
      <c r="F38" s="426">
        <f>E39</f>
        <v>33</v>
      </c>
      <c r="G38" s="426">
        <f>F39</f>
        <v>31</v>
      </c>
      <c r="H38" s="426">
        <f>G39</f>
        <v>27</v>
      </c>
      <c r="I38" s="13"/>
    </row>
    <row r="39" spans="1:12" ht="30" customHeight="1" thickBot="1">
      <c r="A39" s="324">
        <v>28</v>
      </c>
      <c r="B39" s="238" t="s">
        <v>97</v>
      </c>
      <c r="C39" s="232">
        <f>SUM(C36:C38)</f>
        <v>44</v>
      </c>
      <c r="D39" s="232">
        <f>SUM(D36:D38)</f>
        <v>34</v>
      </c>
      <c r="E39" s="232">
        <f>SUM(E36:E38)</f>
        <v>33</v>
      </c>
      <c r="F39" s="285">
        <f>ROUND(SUM(F36:F38),)</f>
        <v>31</v>
      </c>
      <c r="G39" s="285">
        <f>ROUND(SUM(G36:G38),)</f>
        <v>27</v>
      </c>
      <c r="H39" s="285">
        <f>ROUND(SUM(H36:H38),)</f>
        <v>24</v>
      </c>
      <c r="I39" s="478"/>
      <c r="J39" s="4"/>
      <c r="K39" s="4"/>
      <c r="L39" s="4"/>
    </row>
    <row r="40" spans="1:9" ht="12.75">
      <c r="A40" s="104"/>
      <c r="B40" s="105"/>
      <c r="C40" s="106"/>
      <c r="D40" s="439"/>
      <c r="E40" s="106"/>
      <c r="F40" s="106"/>
      <c r="G40" s="167"/>
      <c r="H40" s="167"/>
      <c r="I40" s="13"/>
    </row>
    <row r="41" spans="1:9" ht="12.75">
      <c r="A41" s="104"/>
      <c r="B41" s="105"/>
      <c r="C41" s="106"/>
      <c r="D41" s="106"/>
      <c r="E41" s="106"/>
      <c r="F41" s="106"/>
      <c r="G41" s="506"/>
      <c r="H41" s="506"/>
      <c r="I41" s="13"/>
    </row>
    <row r="42" spans="1:8" ht="12.75">
      <c r="A42" s="104"/>
      <c r="B42" s="105"/>
      <c r="C42" s="106"/>
      <c r="D42" s="106"/>
      <c r="E42" s="106"/>
      <c r="F42" s="106"/>
      <c r="G42" s="106"/>
      <c r="H42" s="106"/>
    </row>
    <row r="43" spans="1:8" ht="12.75">
      <c r="A43" s="30"/>
      <c r="D43" s="4"/>
      <c r="E43" s="4"/>
      <c r="F43" s="4"/>
      <c r="G43" s="4"/>
      <c r="H43" s="4"/>
    </row>
    <row r="44" spans="1:8" ht="12.75">
      <c r="A44" s="31"/>
      <c r="D44" s="4"/>
      <c r="E44" s="4"/>
      <c r="F44" s="4"/>
      <c r="G44" s="4"/>
      <c r="H44" s="4"/>
    </row>
  </sheetData>
  <sheetProtection/>
  <mergeCells count="3">
    <mergeCell ref="A7:A9"/>
    <mergeCell ref="B7:B9"/>
    <mergeCell ref="A4:E4"/>
  </mergeCells>
  <printOptions/>
  <pageMargins left="0.51" right="0.23" top="0.984251968503937" bottom="0.7874015748031497" header="0.5118110236220472" footer="0.5118110236220472"/>
  <pageSetup horizontalDpi="600" verticalDpi="600" orientation="portrait" paperSize="9" scale="78" r:id="rId1"/>
  <headerFooter alignWithMargins="0">
    <oddHeader>&amp;RAnlage 3 (zu § 16)
Seite &amp;P von &amp;N</oddHead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I50"/>
  <sheetViews>
    <sheetView view="pageLayout" zoomScale="65" zoomScalePageLayoutView="65" workbookViewId="0" topLeftCell="A1">
      <selection activeCell="H48" sqref="H48"/>
    </sheetView>
  </sheetViews>
  <sheetFormatPr defaultColWidth="11.421875" defaultRowHeight="12.75"/>
  <cols>
    <col min="1" max="1" width="3.421875" style="14" customWidth="1"/>
    <col min="2" max="2" width="37.00390625" style="0" customWidth="1"/>
    <col min="3" max="8" width="10.421875" style="0" customWidth="1"/>
  </cols>
  <sheetData>
    <row r="1" spans="1:6" ht="12.75">
      <c r="A1" s="5" t="s">
        <v>237</v>
      </c>
      <c r="B1" s="6"/>
      <c r="C1" s="6"/>
      <c r="D1" s="6"/>
      <c r="E1" s="6"/>
      <c r="F1" s="7"/>
    </row>
    <row r="2" spans="1:6" ht="18.75" thickBot="1">
      <c r="A2" s="522" t="str">
        <f>3_Finanzplan!A4:E4</f>
        <v>Boize-Kino GmbH</v>
      </c>
      <c r="B2" s="523"/>
      <c r="C2" s="523"/>
      <c r="D2" s="523"/>
      <c r="E2" s="523"/>
      <c r="F2" s="524"/>
    </row>
    <row r="3" ht="27.75" customHeight="1"/>
    <row r="4" spans="1:3" s="14" customFormat="1" ht="30" customHeight="1">
      <c r="A4" s="33" t="s">
        <v>98</v>
      </c>
      <c r="C4" s="1">
        <f>3_Finanzplan!C1</f>
        <v>2020</v>
      </c>
    </row>
    <row r="5" spans="1:6" ht="18.75" thickBot="1">
      <c r="A5" s="522" t="s">
        <v>322</v>
      </c>
      <c r="B5" s="523"/>
      <c r="C5" s="523"/>
      <c r="D5" s="523"/>
      <c r="E5" s="523"/>
      <c r="F5" s="524"/>
    </row>
    <row r="6" spans="5:8" ht="36" customHeight="1" thickBot="1">
      <c r="E6" s="15" t="str">
        <f>"-in"</f>
        <v>-in</v>
      </c>
      <c r="F6" s="218" t="str">
        <f>"TEUR-"</f>
        <v>TEUR-</v>
      </c>
      <c r="H6" s="15"/>
    </row>
    <row r="7" spans="1:8" ht="12.75">
      <c r="A7" s="545"/>
      <c r="B7" s="553" t="s">
        <v>39</v>
      </c>
      <c r="C7" s="302" t="s">
        <v>73</v>
      </c>
      <c r="D7" s="302" t="s">
        <v>471</v>
      </c>
      <c r="E7" s="302" t="s">
        <v>72</v>
      </c>
      <c r="F7" s="302" t="s">
        <v>72</v>
      </c>
      <c r="G7" s="302" t="s">
        <v>72</v>
      </c>
      <c r="H7" s="303" t="s">
        <v>72</v>
      </c>
    </row>
    <row r="8" spans="1:8" ht="12.75">
      <c r="A8" s="546"/>
      <c r="B8" s="554"/>
      <c r="C8" s="24">
        <f>3_Finanzplan!C8</f>
        <v>2018</v>
      </c>
      <c r="D8" s="24">
        <f>3_Finanzplan!D8</f>
        <v>2019</v>
      </c>
      <c r="E8" s="24">
        <f>3_Finanzplan!E8</f>
        <v>2020</v>
      </c>
      <c r="F8" s="24">
        <f>3_Finanzplan!F8</f>
        <v>2021</v>
      </c>
      <c r="G8" s="24">
        <f>3_Finanzplan!G8</f>
        <v>2022</v>
      </c>
      <c r="H8" s="24">
        <f>3_Finanzplan!H8</f>
        <v>2023</v>
      </c>
    </row>
    <row r="9" spans="1:8" ht="13.5" thickBot="1">
      <c r="A9" s="547"/>
      <c r="B9" s="555"/>
      <c r="C9" s="305" t="s">
        <v>260</v>
      </c>
      <c r="D9" s="305" t="s">
        <v>261</v>
      </c>
      <c r="E9" s="305" t="s">
        <v>262</v>
      </c>
      <c r="F9" s="305" t="s">
        <v>69</v>
      </c>
      <c r="G9" s="305" t="s">
        <v>70</v>
      </c>
      <c r="H9" s="304" t="s">
        <v>71</v>
      </c>
    </row>
    <row r="10" spans="1:8" ht="14.25" customHeight="1">
      <c r="A10" s="306" t="s">
        <v>18</v>
      </c>
      <c r="B10" s="301" t="s">
        <v>241</v>
      </c>
      <c r="C10" s="20">
        <f>2_Erfolgsplan!C9</f>
        <v>210</v>
      </c>
      <c r="D10" s="20">
        <f>2_Erfolgsplan!D9</f>
        <v>238</v>
      </c>
      <c r="E10" s="20">
        <f>2_Erfolgsplan!E9</f>
        <v>263</v>
      </c>
      <c r="F10" s="497">
        <f>2_Erfolgsplan!F9</f>
        <v>265</v>
      </c>
      <c r="G10" s="497">
        <f>2_Erfolgsplan!G9</f>
        <v>267</v>
      </c>
      <c r="H10" s="497">
        <f>2_Erfolgsplan!H9</f>
        <v>269</v>
      </c>
    </row>
    <row r="11" spans="1:8" ht="36.75" customHeight="1">
      <c r="A11" s="307" t="s">
        <v>19</v>
      </c>
      <c r="B11" s="16" t="s">
        <v>60</v>
      </c>
      <c r="C11" s="17"/>
      <c r="D11" s="17"/>
      <c r="E11" s="17"/>
      <c r="F11" s="17"/>
      <c r="G11" s="17"/>
      <c r="H11" s="225"/>
    </row>
    <row r="12" spans="1:8" ht="14.25" customHeight="1">
      <c r="A12" s="307" t="s">
        <v>20</v>
      </c>
      <c r="B12" s="16" t="s">
        <v>40</v>
      </c>
      <c r="C12" s="17"/>
      <c r="D12" s="17"/>
      <c r="E12" s="17"/>
      <c r="F12" s="17"/>
      <c r="G12" s="17"/>
      <c r="H12" s="225"/>
    </row>
    <row r="13" spans="1:8" ht="14.25" customHeight="1">
      <c r="A13" s="308" t="s">
        <v>21</v>
      </c>
      <c r="B13" s="16" t="s">
        <v>41</v>
      </c>
      <c r="C13" s="17">
        <f>2_Erfolgsplan!C12</f>
        <v>0</v>
      </c>
      <c r="D13" s="17">
        <f>2_Erfolgsplan!D12</f>
        <v>0</v>
      </c>
      <c r="E13" s="17">
        <f>2_Erfolgsplan!E12</f>
        <v>0</v>
      </c>
      <c r="F13" s="17">
        <f>2_Erfolgsplan!F12</f>
        <v>0</v>
      </c>
      <c r="G13" s="17">
        <f>2_Erfolgsplan!G12</f>
        <v>0</v>
      </c>
      <c r="H13" s="17">
        <f>2_Erfolgsplan!H12</f>
        <v>0</v>
      </c>
    </row>
    <row r="14" spans="1:8" ht="12.75">
      <c r="A14" s="548" t="s">
        <v>22</v>
      </c>
      <c r="B14" s="16" t="s">
        <v>42</v>
      </c>
      <c r="C14" s="123"/>
      <c r="D14" s="123"/>
      <c r="E14" s="123"/>
      <c r="F14" s="123"/>
      <c r="G14" s="123"/>
      <c r="H14" s="315"/>
    </row>
    <row r="15" spans="1:8" ht="24.75" customHeight="1">
      <c r="A15" s="548"/>
      <c r="B15" s="16" t="s">
        <v>61</v>
      </c>
      <c r="C15" s="17">
        <f>2_Erfolgsplan!C14</f>
        <v>-19</v>
      </c>
      <c r="D15" s="424">
        <f>2_Erfolgsplan!D14</f>
        <v>-19.19</v>
      </c>
      <c r="E15" s="17">
        <f>2_Erfolgsplan!E14</f>
        <v>-22.990000000000002</v>
      </c>
      <c r="F15" s="17">
        <f>2_Erfolgsplan!F14</f>
        <v>-23.18</v>
      </c>
      <c r="G15" s="17">
        <f>2_Erfolgsplan!G14</f>
        <v>-23.37</v>
      </c>
      <c r="H15" s="17">
        <f>2_Erfolgsplan!H14</f>
        <v>-23.56</v>
      </c>
    </row>
    <row r="16" spans="1:8" ht="14.25" customHeight="1">
      <c r="A16" s="548"/>
      <c r="B16" s="16" t="s">
        <v>43</v>
      </c>
      <c r="C16" s="17">
        <f>2_Erfolgsplan!C15</f>
        <v>-77</v>
      </c>
      <c r="D16" s="424">
        <f>2_Erfolgsplan!D15</f>
        <v>-81.81</v>
      </c>
      <c r="E16" s="17">
        <f>2_Erfolgsplan!E15</f>
        <v>-98.00999999999999</v>
      </c>
      <c r="F16" s="17">
        <f>2_Erfolgsplan!F15</f>
        <v>-98.82</v>
      </c>
      <c r="G16" s="17">
        <f>2_Erfolgsplan!G15</f>
        <v>-99.63</v>
      </c>
      <c r="H16" s="17">
        <f>2_Erfolgsplan!H15</f>
        <v>-100.44</v>
      </c>
    </row>
    <row r="17" spans="1:8" ht="12.75">
      <c r="A17" s="548" t="s">
        <v>23</v>
      </c>
      <c r="B17" s="16" t="s">
        <v>44</v>
      </c>
      <c r="C17" s="123"/>
      <c r="D17" s="123"/>
      <c r="E17" s="123"/>
      <c r="F17" s="123"/>
      <c r="G17" s="123"/>
      <c r="H17" s="315"/>
    </row>
    <row r="18" spans="1:8" ht="14.25" customHeight="1">
      <c r="A18" s="548"/>
      <c r="B18" s="16" t="s">
        <v>45</v>
      </c>
      <c r="C18" s="17">
        <f>2_Erfolgsplan!C17</f>
        <v>-98</v>
      </c>
      <c r="D18" s="424">
        <f>2_Erfolgsplan!D17</f>
        <v>-105</v>
      </c>
      <c r="E18" s="424">
        <f>2_Erfolgsplan!E17</f>
        <v>-109</v>
      </c>
      <c r="F18" s="424">
        <f>2_Erfolgsplan!F17</f>
        <v>-109</v>
      </c>
      <c r="G18" s="424">
        <f>2_Erfolgsplan!G17</f>
        <v>-110</v>
      </c>
      <c r="H18" s="424">
        <f>2_Erfolgsplan!H17</f>
        <v>-110</v>
      </c>
    </row>
    <row r="19" spans="1:8" ht="24.75" customHeight="1">
      <c r="A19" s="548"/>
      <c r="B19" s="16" t="s">
        <v>62</v>
      </c>
      <c r="C19" s="17">
        <f>2_Erfolgsplan!C18</f>
        <v>-23</v>
      </c>
      <c r="D19" s="424">
        <f>2_Erfolgsplan!D18</f>
        <v>-25</v>
      </c>
      <c r="E19" s="424">
        <f>2_Erfolgsplan!E18</f>
        <v>-25</v>
      </c>
      <c r="F19" s="424">
        <f>2_Erfolgsplan!F18</f>
        <v>-25</v>
      </c>
      <c r="G19" s="424">
        <f>2_Erfolgsplan!G18</f>
        <v>-26</v>
      </c>
      <c r="H19" s="424">
        <f>2_Erfolgsplan!H18</f>
        <v>-26</v>
      </c>
    </row>
    <row r="20" spans="1:8" ht="14.25" customHeight="1">
      <c r="A20" s="548"/>
      <c r="B20" s="16" t="s">
        <v>46</v>
      </c>
      <c r="C20" s="17"/>
      <c r="D20" s="17"/>
      <c r="E20" s="17"/>
      <c r="F20" s="17"/>
      <c r="G20" s="17"/>
      <c r="H20" s="225"/>
    </row>
    <row r="21" spans="1:8" ht="14.25" customHeight="1">
      <c r="A21" s="548" t="s">
        <v>24</v>
      </c>
      <c r="B21" s="16" t="s">
        <v>63</v>
      </c>
      <c r="C21" s="123"/>
      <c r="D21" s="123"/>
      <c r="E21" s="123"/>
      <c r="F21" s="123"/>
      <c r="G21" s="123"/>
      <c r="H21" s="315"/>
    </row>
    <row r="22" spans="1:8" ht="27.75" customHeight="1">
      <c r="A22" s="548"/>
      <c r="B22" s="16" t="s">
        <v>289</v>
      </c>
      <c r="C22" s="17">
        <f>2_Erfolgsplan!C21</f>
        <v>-5</v>
      </c>
      <c r="D22" s="17">
        <f>2_Erfolgsplan!D21</f>
        <v>-5</v>
      </c>
      <c r="E22" s="17">
        <f>2_Erfolgsplan!E21</f>
        <v>-4</v>
      </c>
      <c r="F22" s="17">
        <f>2_Erfolgsplan!F21</f>
        <v>-3</v>
      </c>
      <c r="G22" s="17">
        <f>2_Erfolgsplan!G21</f>
        <v>-3</v>
      </c>
      <c r="H22" s="17">
        <f>2_Erfolgsplan!H21</f>
        <v>-3</v>
      </c>
    </row>
    <row r="23" spans="1:8" ht="14.25" customHeight="1">
      <c r="A23" s="548"/>
      <c r="B23" s="18" t="s">
        <v>47</v>
      </c>
      <c r="C23" s="17"/>
      <c r="D23" s="17"/>
      <c r="E23" s="17"/>
      <c r="F23" s="17"/>
      <c r="G23" s="17"/>
      <c r="H23" s="225"/>
    </row>
    <row r="24" spans="1:8" ht="14.25" customHeight="1">
      <c r="A24" s="548"/>
      <c r="B24" s="18" t="str">
        <f>B27</f>
        <v>- davon nach § 254 HGB</v>
      </c>
      <c r="C24" s="17"/>
      <c r="D24" s="17"/>
      <c r="E24" s="17"/>
      <c r="F24" s="17"/>
      <c r="G24" s="17"/>
      <c r="H24" s="225"/>
    </row>
    <row r="25" spans="1:8" ht="36.75" customHeight="1">
      <c r="A25" s="548"/>
      <c r="B25" s="16" t="s">
        <v>239</v>
      </c>
      <c r="C25" s="17"/>
      <c r="D25" s="17"/>
      <c r="E25" s="17"/>
      <c r="F25" s="17"/>
      <c r="G25" s="17"/>
      <c r="H25" s="225"/>
    </row>
    <row r="26" spans="1:8" ht="14.25" customHeight="1">
      <c r="A26" s="548"/>
      <c r="B26" s="16" t="s">
        <v>47</v>
      </c>
      <c r="C26" s="17"/>
      <c r="D26" s="17"/>
      <c r="E26" s="17"/>
      <c r="F26" s="17"/>
      <c r="G26" s="17"/>
      <c r="H26" s="225"/>
    </row>
    <row r="27" spans="1:8" ht="14.25" customHeight="1">
      <c r="A27" s="548"/>
      <c r="B27" s="16" t="s">
        <v>48</v>
      </c>
      <c r="C27" s="17"/>
      <c r="D27" s="17"/>
      <c r="E27" s="17"/>
      <c r="F27" s="17"/>
      <c r="G27" s="17"/>
      <c r="H27" s="225"/>
    </row>
    <row r="28" spans="1:8" ht="25.5">
      <c r="A28" s="308" t="s">
        <v>25</v>
      </c>
      <c r="B28" s="16" t="s">
        <v>331</v>
      </c>
      <c r="C28" s="17"/>
      <c r="D28" s="17"/>
      <c r="E28" s="17"/>
      <c r="F28" s="17"/>
      <c r="G28" s="17"/>
      <c r="H28" s="225"/>
    </row>
    <row r="29" spans="1:8" ht="14.25" customHeight="1">
      <c r="A29" s="308" t="s">
        <v>26</v>
      </c>
      <c r="B29" s="16" t="s">
        <v>49</v>
      </c>
      <c r="C29" s="17"/>
      <c r="D29" s="17"/>
      <c r="E29" s="17"/>
      <c r="F29" s="17"/>
      <c r="G29" s="17"/>
      <c r="H29" s="225"/>
    </row>
    <row r="30" spans="1:8" ht="14.25" customHeight="1">
      <c r="A30" s="309" t="s">
        <v>27</v>
      </c>
      <c r="B30" s="16" t="s">
        <v>50</v>
      </c>
      <c r="C30" s="17">
        <f>2_Erfolgsplan!C29</f>
        <v>-56</v>
      </c>
      <c r="D30" s="17">
        <f>2_Erfolgsplan!D29</f>
        <v>-62</v>
      </c>
      <c r="E30" s="17">
        <f>2_Erfolgsplan!E29</f>
        <v>-59</v>
      </c>
      <c r="F30" s="17">
        <f>2_Erfolgsplan!F29</f>
        <v>-60</v>
      </c>
      <c r="G30" s="17">
        <f>2_Erfolgsplan!G29</f>
        <v>-61</v>
      </c>
      <c r="H30" s="17">
        <f>2_Erfolgsplan!H29</f>
        <v>-61</v>
      </c>
    </row>
    <row r="31" spans="1:8" ht="14.25" customHeight="1">
      <c r="A31" s="551" t="s">
        <v>28</v>
      </c>
      <c r="B31" s="16" t="s">
        <v>51</v>
      </c>
      <c r="C31" s="17"/>
      <c r="D31" s="17"/>
      <c r="E31" s="17"/>
      <c r="F31" s="17"/>
      <c r="G31" s="17"/>
      <c r="H31" s="225"/>
    </row>
    <row r="32" spans="1:8" ht="14.25" customHeight="1">
      <c r="A32" s="552"/>
      <c r="B32" s="16" t="s">
        <v>52</v>
      </c>
      <c r="C32" s="17"/>
      <c r="D32" s="17"/>
      <c r="E32" s="17"/>
      <c r="F32" s="17"/>
      <c r="G32" s="17"/>
      <c r="H32" s="225"/>
    </row>
    <row r="33" spans="1:8" ht="24.75" customHeight="1">
      <c r="A33" s="551" t="s">
        <v>29</v>
      </c>
      <c r="B33" s="16" t="s">
        <v>65</v>
      </c>
      <c r="C33" s="17"/>
      <c r="D33" s="17"/>
      <c r="E33" s="17"/>
      <c r="F33" s="17"/>
      <c r="G33" s="17"/>
      <c r="H33" s="225"/>
    </row>
    <row r="34" spans="1:8" ht="14.25" customHeight="1">
      <c r="A34" s="552"/>
      <c r="B34" s="16" t="s">
        <v>52</v>
      </c>
      <c r="C34" s="17"/>
      <c r="D34" s="17"/>
      <c r="E34" s="17"/>
      <c r="F34" s="17"/>
      <c r="G34" s="17"/>
      <c r="H34" s="225"/>
    </row>
    <row r="35" spans="1:8" ht="14.25" customHeight="1">
      <c r="A35" s="551" t="s">
        <v>30</v>
      </c>
      <c r="B35" s="16" t="s">
        <v>263</v>
      </c>
      <c r="C35" s="17">
        <f>2_Erfolgsplan!C34</f>
        <v>0</v>
      </c>
      <c r="D35" s="17">
        <f>2_Erfolgsplan!D34</f>
        <v>0</v>
      </c>
      <c r="E35" s="17">
        <f>2_Erfolgsplan!E34</f>
        <v>0</v>
      </c>
      <c r="F35" s="17">
        <f>2_Erfolgsplan!F34</f>
        <v>0</v>
      </c>
      <c r="G35" s="17">
        <f>2_Erfolgsplan!G34</f>
        <v>0</v>
      </c>
      <c r="H35" s="17">
        <f>2_Erfolgsplan!H34</f>
        <v>0</v>
      </c>
    </row>
    <row r="36" spans="1:8" ht="14.25" customHeight="1">
      <c r="A36" s="552"/>
      <c r="B36" s="16" t="s">
        <v>52</v>
      </c>
      <c r="C36" s="17"/>
      <c r="D36" s="17"/>
      <c r="E36" s="17"/>
      <c r="F36" s="17"/>
      <c r="G36" s="17"/>
      <c r="H36" s="225"/>
    </row>
    <row r="37" spans="1:8" ht="24.75" customHeight="1">
      <c r="A37" s="309" t="s">
        <v>31</v>
      </c>
      <c r="B37" s="16" t="s">
        <v>247</v>
      </c>
      <c r="C37" s="17"/>
      <c r="D37" s="17"/>
      <c r="E37" s="17"/>
      <c r="F37" s="17"/>
      <c r="G37" s="17"/>
      <c r="H37" s="225"/>
    </row>
    <row r="38" spans="1:8" ht="14.25" customHeight="1">
      <c r="A38" s="310" t="s">
        <v>32</v>
      </c>
      <c r="B38" s="16" t="s">
        <v>53</v>
      </c>
      <c r="C38" s="17"/>
      <c r="D38" s="17"/>
      <c r="E38" s="17"/>
      <c r="F38" s="17"/>
      <c r="G38" s="17"/>
      <c r="H38" s="225"/>
    </row>
    <row r="39" spans="1:8" ht="14.25" customHeight="1">
      <c r="A39" s="311"/>
      <c r="B39" s="16" t="s">
        <v>305</v>
      </c>
      <c r="C39" s="17"/>
      <c r="D39" s="17"/>
      <c r="E39" s="17"/>
      <c r="F39" s="17"/>
      <c r="G39" s="17"/>
      <c r="H39" s="225"/>
    </row>
    <row r="40" spans="1:8" ht="24.75" customHeight="1">
      <c r="A40" s="309" t="s">
        <v>33</v>
      </c>
      <c r="B40" s="16" t="s">
        <v>240</v>
      </c>
      <c r="C40" s="124"/>
      <c r="D40" s="124"/>
      <c r="E40" s="124"/>
      <c r="F40" s="124"/>
      <c r="G40" s="124"/>
      <c r="H40" s="316"/>
    </row>
    <row r="41" spans="1:8" ht="36.75" customHeight="1">
      <c r="A41" s="309" t="s">
        <v>34</v>
      </c>
      <c r="B41" s="16" t="s">
        <v>66</v>
      </c>
      <c r="C41" s="123"/>
      <c r="D41" s="123"/>
      <c r="E41" s="123"/>
      <c r="F41" s="123"/>
      <c r="G41" s="123"/>
      <c r="H41" s="315"/>
    </row>
    <row r="42" spans="1:8" ht="14.25" customHeight="1">
      <c r="A42" s="309" t="s">
        <v>35</v>
      </c>
      <c r="B42" s="16" t="s">
        <v>55</v>
      </c>
      <c r="C42" s="123"/>
      <c r="D42" s="123"/>
      <c r="E42" s="123"/>
      <c r="F42" s="123"/>
      <c r="G42" s="123"/>
      <c r="H42" s="315"/>
    </row>
    <row r="43" spans="1:8" ht="14.25" customHeight="1">
      <c r="A43" s="309" t="s">
        <v>36</v>
      </c>
      <c r="B43" s="16" t="s">
        <v>56</v>
      </c>
      <c r="C43" s="17"/>
      <c r="D43" s="17"/>
      <c r="E43" s="17"/>
      <c r="F43" s="17"/>
      <c r="G43" s="17"/>
      <c r="H43" s="225"/>
    </row>
    <row r="44" spans="1:8" ht="14.25" customHeight="1">
      <c r="A44" s="309" t="s">
        <v>37</v>
      </c>
      <c r="B44" s="16" t="s">
        <v>57</v>
      </c>
      <c r="C44" s="17"/>
      <c r="D44" s="17"/>
      <c r="E44" s="17"/>
      <c r="F44" s="17"/>
      <c r="G44" s="17"/>
      <c r="H44" s="225"/>
    </row>
    <row r="45" spans="1:8" ht="14.25" customHeight="1">
      <c r="A45" s="309" t="s">
        <v>38</v>
      </c>
      <c r="B45" s="16" t="s">
        <v>58</v>
      </c>
      <c r="C45" s="123"/>
      <c r="D45" s="123"/>
      <c r="E45" s="123"/>
      <c r="F45" s="123"/>
      <c r="G45" s="123"/>
      <c r="H45" s="315"/>
    </row>
    <row r="46" spans="1:9" ht="14.25" customHeight="1">
      <c r="A46" s="309" t="s">
        <v>68</v>
      </c>
      <c r="B46" s="16" t="s">
        <v>59</v>
      </c>
      <c r="C46" s="17"/>
      <c r="D46" s="17"/>
      <c r="E46" s="123"/>
      <c r="F46" s="123"/>
      <c r="G46" s="123"/>
      <c r="H46" s="315"/>
      <c r="I46" s="4"/>
    </row>
    <row r="47" spans="1:9" ht="14.25" customHeight="1" thickBot="1">
      <c r="A47" s="310" t="s">
        <v>290</v>
      </c>
      <c r="B47" s="313" t="s">
        <v>191</v>
      </c>
      <c r="C47" s="217"/>
      <c r="D47" s="217"/>
      <c r="E47" s="326"/>
      <c r="F47" s="326"/>
      <c r="G47" s="326"/>
      <c r="H47" s="410"/>
      <c r="I47" s="4"/>
    </row>
    <row r="48" spans="1:9" ht="14.25" customHeight="1" thickBot="1">
      <c r="A48" s="312" t="s">
        <v>327</v>
      </c>
      <c r="B48" s="314" t="s">
        <v>137</v>
      </c>
      <c r="C48" s="232">
        <f>SUM(C10:C47)</f>
        <v>-68</v>
      </c>
      <c r="D48" s="232">
        <f>SUM(D10:D47)</f>
        <v>-60</v>
      </c>
      <c r="E48" s="232">
        <f>SUM(E10:E47)</f>
        <v>-55</v>
      </c>
      <c r="F48" s="232">
        <f>ROUND(SUM(F10:F47),)</f>
        <v>-54</v>
      </c>
      <c r="G48" s="232">
        <f>ROUND(SUM(G10:G47),)</f>
        <v>-56</v>
      </c>
      <c r="H48" s="232">
        <f>ROUND(SUM(H10:H47),)</f>
        <v>-55</v>
      </c>
      <c r="I48" s="4"/>
    </row>
    <row r="49" spans="5:9" ht="12.75">
      <c r="E49" s="4"/>
      <c r="F49" s="4"/>
      <c r="G49" s="4"/>
      <c r="H49" s="4"/>
      <c r="I49" s="4"/>
    </row>
    <row r="50" spans="5:9" ht="12.75">
      <c r="E50" s="4"/>
      <c r="F50" s="4"/>
      <c r="G50" s="4"/>
      <c r="H50" s="4"/>
      <c r="I50" s="4"/>
    </row>
  </sheetData>
  <sheetProtection/>
  <mergeCells count="10">
    <mergeCell ref="A2:F2"/>
    <mergeCell ref="A5:F5"/>
    <mergeCell ref="A7:A9"/>
    <mergeCell ref="A14:A16"/>
    <mergeCell ref="A35:A36"/>
    <mergeCell ref="B7:B9"/>
    <mergeCell ref="A21:A27"/>
    <mergeCell ref="A17:A20"/>
    <mergeCell ref="A31:A32"/>
    <mergeCell ref="A33:A34"/>
  </mergeCells>
  <printOptions/>
  <pageMargins left="0.984251968503937" right="0.3937007874015748" top="0.984251968503937" bottom="0.7874015748031497" header="0.5118110236220472" footer="0.5118110236220472"/>
  <pageSetup horizontalDpi="600" verticalDpi="600" orientation="portrait" paperSize="9" scale="77" r:id="rId1"/>
  <headerFooter alignWithMargins="0">
    <oddHeader xml:space="preserve">&amp;RAnlage 4a (zu § 17)
Seite &amp;P von &amp;N </oddHeader>
  </headerFooter>
</worksheet>
</file>

<file path=xl/worksheets/sheet6.xml><?xml version="1.0" encoding="utf-8"?>
<worksheet xmlns="http://schemas.openxmlformats.org/spreadsheetml/2006/main" xmlns:r="http://schemas.openxmlformats.org/officeDocument/2006/relationships">
  <dimension ref="A1:I45"/>
  <sheetViews>
    <sheetView view="pageLayout" zoomScale="65" zoomScalePageLayoutView="65" workbookViewId="0" topLeftCell="A37">
      <selection activeCell="C55" sqref="C55"/>
    </sheetView>
  </sheetViews>
  <sheetFormatPr defaultColWidth="11.421875" defaultRowHeight="12.75"/>
  <cols>
    <col min="1" max="1" width="3.8515625" style="0" customWidth="1"/>
    <col min="2" max="2" width="39.57421875" style="0" customWidth="1"/>
    <col min="4" max="4" width="11.421875" style="456" customWidth="1"/>
    <col min="8" max="8" width="13.28125" style="0" customWidth="1"/>
  </cols>
  <sheetData>
    <row r="1" spans="1:5" ht="12.75">
      <c r="A1" s="5" t="s">
        <v>237</v>
      </c>
      <c r="B1" s="6"/>
      <c r="C1" s="6"/>
      <c r="D1" s="443"/>
      <c r="E1" s="7"/>
    </row>
    <row r="2" spans="1:5" ht="18.75" thickBot="1">
      <c r="A2" s="522" t="str">
        <f>4a_Bereichserfolgsplan!A2:F2</f>
        <v>Boize-Kino GmbH</v>
      </c>
      <c r="B2" s="523"/>
      <c r="C2" s="523"/>
      <c r="D2" s="523"/>
      <c r="E2" s="524"/>
    </row>
    <row r="3" spans="1:4" ht="12.75">
      <c r="A3" s="14"/>
      <c r="D3" s="444"/>
    </row>
    <row r="4" spans="1:4" ht="18">
      <c r="A4" s="1" t="s">
        <v>101</v>
      </c>
      <c r="C4" s="1">
        <f>4a_Bereichserfolgsplan!C4</f>
        <v>2020</v>
      </c>
      <c r="D4" s="444"/>
    </row>
    <row r="6" spans="1:6" ht="18.75" customHeight="1" thickBot="1">
      <c r="A6" s="522" t="s">
        <v>321</v>
      </c>
      <c r="B6" s="523"/>
      <c r="C6" s="523"/>
      <c r="D6" s="523"/>
      <c r="E6" s="523"/>
      <c r="F6" s="524"/>
    </row>
    <row r="7" spans="1:4" ht="12.75">
      <c r="A7" s="14"/>
      <c r="D7" s="444"/>
    </row>
    <row r="8" spans="1:8" ht="36" customHeight="1" thickBot="1">
      <c r="A8" s="14"/>
      <c r="D8" s="444"/>
      <c r="E8" s="15" t="str">
        <f>"-in"</f>
        <v>-in</v>
      </c>
      <c r="F8" s="218" t="str">
        <f>"TEUR-"</f>
        <v>TEUR-</v>
      </c>
      <c r="H8" s="15"/>
    </row>
    <row r="9" spans="1:8" ht="12.75">
      <c r="A9" s="556"/>
      <c r="B9" s="558" t="s">
        <v>39</v>
      </c>
      <c r="C9" s="277" t="s">
        <v>73</v>
      </c>
      <c r="D9" s="445" t="s">
        <v>471</v>
      </c>
      <c r="E9" s="277" t="s">
        <v>72</v>
      </c>
      <c r="F9" s="277" t="s">
        <v>72</v>
      </c>
      <c r="G9" s="277" t="s">
        <v>72</v>
      </c>
      <c r="H9" s="279" t="s">
        <v>72</v>
      </c>
    </row>
    <row r="10" spans="1:8" ht="12.75">
      <c r="A10" s="552"/>
      <c r="B10" s="559"/>
      <c r="C10" s="107">
        <f>4a_Bereichserfolgsplan!C8</f>
        <v>2018</v>
      </c>
      <c r="D10" s="446">
        <f>4a_Bereichserfolgsplan!D8</f>
        <v>2019</v>
      </c>
      <c r="E10" s="107">
        <f>4a_Bereichserfolgsplan!E8</f>
        <v>2020</v>
      </c>
      <c r="F10" s="107">
        <f>4a_Bereichserfolgsplan!F8</f>
        <v>2021</v>
      </c>
      <c r="G10" s="107">
        <f>4a_Bereichserfolgsplan!G8</f>
        <v>2022</v>
      </c>
      <c r="H10" s="107">
        <f>4a_Bereichserfolgsplan!H8</f>
        <v>2023</v>
      </c>
    </row>
    <row r="11" spans="1:8" ht="13.5" thickBot="1">
      <c r="A11" s="557"/>
      <c r="B11" s="560"/>
      <c r="C11" s="278" t="s">
        <v>260</v>
      </c>
      <c r="D11" s="447" t="s">
        <v>261</v>
      </c>
      <c r="E11" s="278" t="s">
        <v>262</v>
      </c>
      <c r="F11" s="278" t="s">
        <v>69</v>
      </c>
      <c r="G11" s="278" t="s">
        <v>70</v>
      </c>
      <c r="H11" s="280" t="s">
        <v>71</v>
      </c>
    </row>
    <row r="12" spans="1:8" ht="50.25" customHeight="1">
      <c r="A12" s="281">
        <v>1</v>
      </c>
      <c r="B12" s="275" t="s">
        <v>323</v>
      </c>
      <c r="C12" s="251">
        <f>4a_Bereichserfolgsplan!C48</f>
        <v>-68</v>
      </c>
      <c r="D12" s="448">
        <f>4a_Bereichserfolgsplan!D48</f>
        <v>-60</v>
      </c>
      <c r="E12" s="251">
        <f>4a_Bereichserfolgsplan!E48</f>
        <v>-55</v>
      </c>
      <c r="F12" s="251">
        <f>4a_Bereichserfolgsplan!F48</f>
        <v>-54</v>
      </c>
      <c r="G12" s="251">
        <f>4a_Bereichserfolgsplan!G48</f>
        <v>-56</v>
      </c>
      <c r="H12" s="251">
        <f>4a_Bereichserfolgsplan!H48</f>
        <v>-55</v>
      </c>
    </row>
    <row r="13" spans="1:8" ht="25.5">
      <c r="A13" s="282">
        <v>2</v>
      </c>
      <c r="B13" s="108" t="s">
        <v>315</v>
      </c>
      <c r="C13" s="58">
        <f>3_Finanzplan!C11</f>
        <v>5</v>
      </c>
      <c r="D13" s="449">
        <f>3_Finanzplan!D11</f>
        <v>5</v>
      </c>
      <c r="E13" s="58">
        <f>3_Finanzplan!E11</f>
        <v>5</v>
      </c>
      <c r="F13" s="58">
        <f>3_Finanzplan!F11</f>
        <v>3</v>
      </c>
      <c r="G13" s="58">
        <f>3_Finanzplan!G11</f>
        <v>3</v>
      </c>
      <c r="H13" s="58">
        <f>3_Finanzplan!H11</f>
        <v>3</v>
      </c>
    </row>
    <row r="14" spans="1:8" ht="25.5">
      <c r="A14" s="282">
        <v>3</v>
      </c>
      <c r="B14" s="108" t="s">
        <v>429</v>
      </c>
      <c r="C14" s="58"/>
      <c r="D14" s="449"/>
      <c r="E14" s="58"/>
      <c r="F14" s="58"/>
      <c r="G14" s="58"/>
      <c r="H14" s="257"/>
    </row>
    <row r="15" spans="1:8" ht="25.5">
      <c r="A15" s="282">
        <v>4</v>
      </c>
      <c r="B15" s="108" t="s">
        <v>316</v>
      </c>
      <c r="C15" s="58"/>
      <c r="D15" s="449"/>
      <c r="E15" s="58"/>
      <c r="F15" s="58"/>
      <c r="G15" s="58"/>
      <c r="H15" s="257"/>
    </row>
    <row r="16" spans="1:8" ht="25.5">
      <c r="A16" s="282">
        <v>5</v>
      </c>
      <c r="B16" s="108" t="s">
        <v>350</v>
      </c>
      <c r="C16" s="58"/>
      <c r="D16" s="449"/>
      <c r="E16" s="58"/>
      <c r="F16" s="58"/>
      <c r="G16" s="58"/>
      <c r="H16" s="257"/>
    </row>
    <row r="17" spans="1:8" ht="52.5" customHeight="1">
      <c r="A17" s="282">
        <v>6</v>
      </c>
      <c r="B17" s="93" t="s">
        <v>351</v>
      </c>
      <c r="C17" s="58">
        <f>3_Finanzplan!C15</f>
        <v>-3</v>
      </c>
      <c r="D17" s="450">
        <f>3_Finanzplan!D15</f>
        <v>0</v>
      </c>
      <c r="E17" s="187"/>
      <c r="F17" s="187"/>
      <c r="G17" s="187"/>
      <c r="H17" s="286"/>
    </row>
    <row r="18" spans="1:8" ht="28.5" customHeight="1">
      <c r="A18" s="282">
        <v>7</v>
      </c>
      <c r="B18" s="108" t="s">
        <v>318</v>
      </c>
      <c r="C18" s="58">
        <f>3_Finanzplan!C16</f>
        <v>0</v>
      </c>
      <c r="D18" s="450">
        <f>3_Finanzplan!D16</f>
        <v>0</v>
      </c>
      <c r="E18" s="58"/>
      <c r="F18" s="58"/>
      <c r="G18" s="58"/>
      <c r="H18" s="257"/>
    </row>
    <row r="19" spans="1:8" ht="51.75" customHeight="1">
      <c r="A19" s="282">
        <v>8</v>
      </c>
      <c r="B19" s="93" t="s">
        <v>319</v>
      </c>
      <c r="C19" s="58">
        <f>3_Finanzplan!C17</f>
        <v>1</v>
      </c>
      <c r="D19" s="450">
        <f>3_Finanzplan!D17</f>
        <v>0</v>
      </c>
      <c r="E19" s="187"/>
      <c r="F19" s="187"/>
      <c r="G19" s="187"/>
      <c r="H19" s="286"/>
    </row>
    <row r="20" spans="1:8" ht="26.25" thickBot="1">
      <c r="A20" s="283">
        <v>9</v>
      </c>
      <c r="B20" s="276" t="s">
        <v>341</v>
      </c>
      <c r="C20" s="65"/>
      <c r="D20" s="451"/>
      <c r="E20" s="65"/>
      <c r="F20" s="65"/>
      <c r="G20" s="65"/>
      <c r="H20" s="260"/>
    </row>
    <row r="21" spans="1:8" ht="28.5" customHeight="1" thickBot="1">
      <c r="A21" s="284">
        <v>10</v>
      </c>
      <c r="B21" s="92" t="s">
        <v>400</v>
      </c>
      <c r="C21" s="285">
        <f aca="true" t="shared" si="0" ref="C21:H21">SUM(C12:C20)</f>
        <v>-65</v>
      </c>
      <c r="D21" s="452">
        <f t="shared" si="0"/>
        <v>-55</v>
      </c>
      <c r="E21" s="285">
        <f t="shared" si="0"/>
        <v>-50</v>
      </c>
      <c r="F21" s="285">
        <f t="shared" si="0"/>
        <v>-51</v>
      </c>
      <c r="G21" s="285">
        <f t="shared" si="0"/>
        <v>-53</v>
      </c>
      <c r="H21" s="285">
        <f t="shared" si="0"/>
        <v>-52</v>
      </c>
    </row>
    <row r="22" spans="1:8" ht="36.75" customHeight="1">
      <c r="A22" s="288">
        <v>11</v>
      </c>
      <c r="B22" s="215" t="s">
        <v>363</v>
      </c>
      <c r="C22" s="251"/>
      <c r="D22" s="448"/>
      <c r="E22" s="251"/>
      <c r="F22" s="251"/>
      <c r="G22" s="251"/>
      <c r="H22" s="287"/>
    </row>
    <row r="23" spans="1:8" ht="36.75" customHeight="1">
      <c r="A23" s="289">
        <v>12</v>
      </c>
      <c r="B23" s="32" t="s">
        <v>364</v>
      </c>
      <c r="C23" s="58">
        <f>3_Finanzplan!C21</f>
        <v>-1</v>
      </c>
      <c r="D23" s="58">
        <f>3_Finanzplan!D21</f>
        <v>0</v>
      </c>
      <c r="E23" s="58">
        <f>3_Finanzplan!E21</f>
        <v>-1</v>
      </c>
      <c r="F23" s="58">
        <f>3_Finanzplan!F21</f>
        <v>-1</v>
      </c>
      <c r="G23" s="58">
        <f>3_Finanzplan!G21</f>
        <v>-1</v>
      </c>
      <c r="H23" s="58">
        <f>3_Finanzplan!H21</f>
        <v>-1</v>
      </c>
    </row>
    <row r="24" spans="1:8" ht="25.5">
      <c r="A24" s="290">
        <v>13</v>
      </c>
      <c r="B24" s="108" t="s">
        <v>340</v>
      </c>
      <c r="C24" s="58"/>
      <c r="D24" s="449"/>
      <c r="E24" s="58"/>
      <c r="F24" s="58"/>
      <c r="G24" s="58"/>
      <c r="H24" s="257"/>
    </row>
    <row r="25" spans="1:8" ht="25.5">
      <c r="A25" s="290">
        <v>14</v>
      </c>
      <c r="B25" s="108" t="s">
        <v>339</v>
      </c>
      <c r="C25" s="58"/>
      <c r="D25" s="449"/>
      <c r="E25" s="58"/>
      <c r="F25" s="58"/>
      <c r="G25" s="58"/>
      <c r="H25" s="257"/>
    </row>
    <row r="26" spans="1:8" ht="38.25">
      <c r="A26" s="290">
        <v>15</v>
      </c>
      <c r="B26" s="108" t="s">
        <v>338</v>
      </c>
      <c r="C26" s="58"/>
      <c r="D26" s="449"/>
      <c r="E26" s="58"/>
      <c r="F26" s="58"/>
      <c r="G26" s="58"/>
      <c r="H26" s="257"/>
    </row>
    <row r="27" spans="1:8" ht="38.25">
      <c r="A27" s="290">
        <v>16</v>
      </c>
      <c r="B27" s="108" t="s">
        <v>337</v>
      </c>
      <c r="C27" s="58"/>
      <c r="D27" s="449"/>
      <c r="E27" s="58"/>
      <c r="F27" s="58"/>
      <c r="G27" s="58"/>
      <c r="H27" s="257"/>
    </row>
    <row r="28" spans="1:8" ht="25.5">
      <c r="A28" s="291">
        <v>17</v>
      </c>
      <c r="B28" s="108" t="s">
        <v>336</v>
      </c>
      <c r="C28" s="58"/>
      <c r="D28" s="449"/>
      <c r="E28" s="58"/>
      <c r="F28" s="58"/>
      <c r="G28" s="58"/>
      <c r="H28" s="257"/>
    </row>
    <row r="29" spans="1:8" ht="12.75">
      <c r="A29" s="292"/>
      <c r="B29" s="276" t="s">
        <v>399</v>
      </c>
      <c r="C29" s="65"/>
      <c r="D29" s="451"/>
      <c r="E29" s="65"/>
      <c r="F29" s="65"/>
      <c r="G29" s="65"/>
      <c r="H29" s="258"/>
    </row>
    <row r="30" spans="1:8" ht="21" customHeight="1">
      <c r="A30" s="292"/>
      <c r="B30" s="275" t="s">
        <v>388</v>
      </c>
      <c r="C30" s="251"/>
      <c r="D30" s="448"/>
      <c r="E30" s="251"/>
      <c r="F30" s="251"/>
      <c r="G30" s="251"/>
      <c r="H30" s="259"/>
    </row>
    <row r="31" spans="1:8" ht="25.5">
      <c r="A31" s="293"/>
      <c r="B31" s="108" t="s">
        <v>366</v>
      </c>
      <c r="C31" s="58"/>
      <c r="D31" s="449"/>
      <c r="E31" s="58"/>
      <c r="F31" s="58"/>
      <c r="G31" s="58"/>
      <c r="H31" s="257"/>
    </row>
    <row r="32" spans="1:8" ht="26.25" thickBot="1">
      <c r="A32" s="291">
        <v>18</v>
      </c>
      <c r="B32" s="276" t="s">
        <v>335</v>
      </c>
      <c r="C32" s="65"/>
      <c r="D32" s="451"/>
      <c r="E32" s="65"/>
      <c r="F32" s="65"/>
      <c r="G32" s="65"/>
      <c r="H32" s="260"/>
    </row>
    <row r="33" spans="1:8" ht="26.25" thickBot="1">
      <c r="A33" s="294">
        <v>19</v>
      </c>
      <c r="B33" s="92" t="s">
        <v>242</v>
      </c>
      <c r="C33" s="285">
        <f aca="true" t="shared" si="1" ref="C33:H33">SUM(C22:C32)</f>
        <v>-1</v>
      </c>
      <c r="D33" s="452">
        <f t="shared" si="1"/>
        <v>0</v>
      </c>
      <c r="E33" s="285">
        <f t="shared" si="1"/>
        <v>-1</v>
      </c>
      <c r="F33" s="285">
        <f t="shared" si="1"/>
        <v>-1</v>
      </c>
      <c r="G33" s="285">
        <f t="shared" si="1"/>
        <v>-1</v>
      </c>
      <c r="H33" s="285">
        <f t="shared" si="1"/>
        <v>-1</v>
      </c>
    </row>
    <row r="34" spans="1:8" ht="28.5" customHeight="1">
      <c r="A34" s="292">
        <v>20</v>
      </c>
      <c r="B34" s="275" t="s">
        <v>334</v>
      </c>
      <c r="C34" s="251">
        <f>3_Finanzplan!C31</f>
        <v>55</v>
      </c>
      <c r="D34" s="448">
        <f>3_Finanzplan!D31</f>
        <v>45</v>
      </c>
      <c r="E34" s="298">
        <f>3_Finanzplan!E31</f>
        <v>50</v>
      </c>
      <c r="F34" s="298">
        <f>3_Finanzplan!F31</f>
        <v>50</v>
      </c>
      <c r="G34" s="298">
        <f>3_Finanzplan!G31</f>
        <v>50</v>
      </c>
      <c r="H34" s="298">
        <f>3_Finanzplan!H31</f>
        <v>50</v>
      </c>
    </row>
    <row r="35" spans="1:8" ht="38.25">
      <c r="A35" s="290">
        <v>21</v>
      </c>
      <c r="B35" s="108" t="s">
        <v>352</v>
      </c>
      <c r="C35" s="58">
        <v>0</v>
      </c>
      <c r="D35" s="449">
        <v>0</v>
      </c>
      <c r="E35" s="58">
        <v>0</v>
      </c>
      <c r="F35" s="58">
        <v>0</v>
      </c>
      <c r="G35" s="58">
        <v>0</v>
      </c>
      <c r="H35" s="257">
        <v>0</v>
      </c>
    </row>
    <row r="36" spans="1:8" ht="38.25">
      <c r="A36" s="290">
        <v>22</v>
      </c>
      <c r="B36" s="275" t="s">
        <v>431</v>
      </c>
      <c r="C36" s="251"/>
      <c r="D36" s="448"/>
      <c r="E36" s="251"/>
      <c r="F36" s="251"/>
      <c r="G36" s="251"/>
      <c r="H36" s="257"/>
    </row>
    <row r="37" spans="1:8" ht="39.75" customHeight="1" thickBot="1">
      <c r="A37" s="291">
        <v>23</v>
      </c>
      <c r="B37" s="276" t="s">
        <v>345</v>
      </c>
      <c r="C37" s="65"/>
      <c r="D37" s="451"/>
      <c r="E37" s="65"/>
      <c r="F37" s="65"/>
      <c r="G37" s="65"/>
      <c r="H37" s="260"/>
    </row>
    <row r="38" spans="1:8" ht="38.25" customHeight="1" thickBot="1">
      <c r="A38" s="294">
        <v>24</v>
      </c>
      <c r="B38" s="92" t="s">
        <v>243</v>
      </c>
      <c r="C38" s="285">
        <f aca="true" t="shared" si="2" ref="C38:H38">SUM(C34:C37)</f>
        <v>55</v>
      </c>
      <c r="D38" s="452">
        <f t="shared" si="2"/>
        <v>45</v>
      </c>
      <c r="E38" s="285">
        <f t="shared" si="2"/>
        <v>50</v>
      </c>
      <c r="F38" s="285">
        <f t="shared" si="2"/>
        <v>50</v>
      </c>
      <c r="G38" s="285">
        <f t="shared" si="2"/>
        <v>50</v>
      </c>
      <c r="H38" s="285">
        <f t="shared" si="2"/>
        <v>50</v>
      </c>
    </row>
    <row r="39" spans="1:8" ht="51" customHeight="1">
      <c r="A39" s="299">
        <v>25</v>
      </c>
      <c r="B39" s="275" t="s">
        <v>367</v>
      </c>
      <c r="C39" s="298">
        <f aca="true" t="shared" si="3" ref="C39:H39">C21+C33+C38</f>
        <v>-11</v>
      </c>
      <c r="D39" s="453">
        <f t="shared" si="3"/>
        <v>-10</v>
      </c>
      <c r="E39" s="298">
        <f>3_Finanzplan!E36</f>
        <v>-1</v>
      </c>
      <c r="F39" s="298">
        <f t="shared" si="3"/>
        <v>-2</v>
      </c>
      <c r="G39" s="298">
        <f t="shared" si="3"/>
        <v>-4</v>
      </c>
      <c r="H39" s="298">
        <f t="shared" si="3"/>
        <v>-3</v>
      </c>
    </row>
    <row r="40" spans="1:9" ht="40.5" customHeight="1">
      <c r="A40" s="290">
        <v>26</v>
      </c>
      <c r="B40" s="108" t="s">
        <v>332</v>
      </c>
      <c r="C40" s="421"/>
      <c r="D40" s="450"/>
      <c r="E40" s="421"/>
      <c r="F40" s="421"/>
      <c r="G40" s="421"/>
      <c r="H40" s="427"/>
      <c r="I40" s="4"/>
    </row>
    <row r="41" spans="1:9" ht="27" customHeight="1" thickBot="1">
      <c r="A41" s="291">
        <v>27</v>
      </c>
      <c r="B41" s="276" t="s">
        <v>362</v>
      </c>
      <c r="C41" s="426">
        <f>3_Finanzplan!C38</f>
        <v>55</v>
      </c>
      <c r="D41" s="454">
        <f>C42</f>
        <v>44</v>
      </c>
      <c r="E41" s="426">
        <f>3_Finanzplan!E38</f>
        <v>34</v>
      </c>
      <c r="F41" s="426">
        <f>E42</f>
        <v>33</v>
      </c>
      <c r="G41" s="426">
        <f>F42</f>
        <v>31</v>
      </c>
      <c r="H41" s="426">
        <f>G42</f>
        <v>27</v>
      </c>
      <c r="I41" s="4"/>
    </row>
    <row r="42" spans="1:9" ht="26.25" thickBot="1">
      <c r="A42" s="294">
        <v>28</v>
      </c>
      <c r="B42" s="300" t="s">
        <v>97</v>
      </c>
      <c r="C42" s="285">
        <f aca="true" t="shared" si="4" ref="C42:H42">SUM(C39:C41)</f>
        <v>44</v>
      </c>
      <c r="D42" s="285">
        <f t="shared" si="4"/>
        <v>34</v>
      </c>
      <c r="E42" s="285">
        <f t="shared" si="4"/>
        <v>33</v>
      </c>
      <c r="F42" s="285">
        <f t="shared" si="4"/>
        <v>31</v>
      </c>
      <c r="G42" s="285">
        <f t="shared" si="4"/>
        <v>27</v>
      </c>
      <c r="H42" s="285">
        <f t="shared" si="4"/>
        <v>24</v>
      </c>
      <c r="I42" s="4"/>
    </row>
    <row r="43" spans="1:9" ht="12.75">
      <c r="A43" s="30"/>
      <c r="C43" s="4"/>
      <c r="D43" s="455"/>
      <c r="E43" s="4"/>
      <c r="F43" s="4"/>
      <c r="G43" s="4"/>
      <c r="H43" s="4"/>
      <c r="I43" s="4"/>
    </row>
    <row r="44" spans="1:9" ht="12.75">
      <c r="A44" s="109"/>
      <c r="C44" s="4"/>
      <c r="D44" s="455"/>
      <c r="E44" s="4"/>
      <c r="F44" s="4"/>
      <c r="G44" s="4"/>
      <c r="H44" s="4"/>
      <c r="I44" s="4"/>
    </row>
    <row r="45" spans="1:3" ht="12.75">
      <c r="A45" s="13"/>
      <c r="B45" s="13"/>
      <c r="C45" s="13"/>
    </row>
  </sheetData>
  <sheetProtection/>
  <mergeCells count="4">
    <mergeCell ref="A9:A11"/>
    <mergeCell ref="B9:B11"/>
    <mergeCell ref="A2:E2"/>
    <mergeCell ref="A6:F6"/>
  </mergeCells>
  <printOptions/>
  <pageMargins left="0.984251968503937" right="0.3937007874015748" top="0.984251968503937" bottom="0.7874015748031497" header="0.5118110236220472" footer="0.5118110236220472"/>
  <pageSetup horizontalDpi="600" verticalDpi="600" orientation="portrait" paperSize="9" scale="78" r:id="rId1"/>
  <headerFooter alignWithMargins="0">
    <oddHeader>&amp;RAnlage 4b (zu § 17)
Seite &amp;P von &amp;N</oddHeader>
  </headerFooter>
  <rowBreaks count="1" manualBreakCount="1">
    <brk id="33" max="255" man="1"/>
  </rowBreaks>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J35"/>
  <sheetViews>
    <sheetView view="pageLayout" workbookViewId="0" topLeftCell="A1">
      <selection activeCell="F3" sqref="F3"/>
    </sheetView>
  </sheetViews>
  <sheetFormatPr defaultColWidth="11.421875" defaultRowHeight="12.75"/>
  <cols>
    <col min="1" max="1" width="51.7109375" style="0" customWidth="1"/>
    <col min="4" max="4" width="16.8515625" style="0" customWidth="1"/>
    <col min="5" max="6" width="16.57421875" style="0" customWidth="1"/>
    <col min="7" max="7" width="17.00390625" style="0" customWidth="1"/>
    <col min="8" max="8" width="22.421875" style="0" customWidth="1"/>
    <col min="9" max="9" width="7.7109375" style="0" hidden="1" customWidth="1"/>
    <col min="10" max="10" width="12.28125" style="4" hidden="1" customWidth="1"/>
    <col min="11" max="11" width="3.00390625" style="0" customWidth="1"/>
    <col min="12" max="12" width="1.8515625" style="0" customWidth="1"/>
  </cols>
  <sheetData>
    <row r="1" spans="1:5" ht="12.75">
      <c r="A1" s="5" t="s">
        <v>237</v>
      </c>
      <c r="B1" s="6"/>
      <c r="C1" s="6"/>
      <c r="D1" s="6"/>
      <c r="E1" s="7"/>
    </row>
    <row r="2" spans="1:6" ht="18.75" thickBot="1">
      <c r="A2" s="522" t="str">
        <f>4b_Bereichsfinanzplan!A2:E2</f>
        <v>Boize-Kino GmbH</v>
      </c>
      <c r="B2" s="523"/>
      <c r="C2" s="523"/>
      <c r="D2" s="523"/>
      <c r="E2" s="524"/>
      <c r="F2" s="1">
        <f>1_Zusammenstellung!E4</f>
        <v>2020</v>
      </c>
    </row>
    <row r="4" ht="13.5" thickBot="1"/>
    <row r="5" spans="1:8" ht="18.75" thickBot="1">
      <c r="A5" s="356"/>
      <c r="B5" s="357"/>
      <c r="C5" s="357"/>
      <c r="D5" s="567" t="s">
        <v>358</v>
      </c>
      <c r="E5" s="567"/>
      <c r="F5" s="567"/>
      <c r="G5" s="357"/>
      <c r="H5" s="358"/>
    </row>
    <row r="6" spans="1:9" ht="1.5" customHeight="1">
      <c r="A6" s="354"/>
      <c r="B6" s="53"/>
      <c r="C6" s="353"/>
      <c r="D6" s="19"/>
      <c r="E6" s="19"/>
      <c r="F6" s="19"/>
      <c r="G6" s="19"/>
      <c r="H6" s="355"/>
      <c r="I6" t="s">
        <v>421</v>
      </c>
    </row>
    <row r="7" spans="1:8" ht="12.75">
      <c r="A7" s="568" t="s">
        <v>401</v>
      </c>
      <c r="B7" s="570"/>
      <c r="C7" s="570"/>
      <c r="D7" s="570"/>
      <c r="E7" s="570"/>
      <c r="F7" s="570"/>
      <c r="G7" s="570"/>
      <c r="H7" s="571"/>
    </row>
    <row r="8" spans="1:8" ht="12.75">
      <c r="A8" s="569"/>
      <c r="B8" s="572"/>
      <c r="C8" s="572"/>
      <c r="D8" s="572"/>
      <c r="E8" s="572"/>
      <c r="F8" s="572"/>
      <c r="G8" s="572"/>
      <c r="H8" s="573"/>
    </row>
    <row r="9" spans="1:8" ht="12.75">
      <c r="A9" s="561" t="s">
        <v>465</v>
      </c>
      <c r="B9" s="562"/>
      <c r="C9" s="562"/>
      <c r="D9" s="562"/>
      <c r="E9" s="562"/>
      <c r="F9" s="562"/>
      <c r="G9" s="562"/>
      <c r="H9" s="563"/>
    </row>
    <row r="10" spans="1:8" ht="38.25" customHeight="1" thickBot="1">
      <c r="A10" s="564"/>
      <c r="B10" s="565"/>
      <c r="C10" s="565"/>
      <c r="D10" s="565"/>
      <c r="E10" s="565"/>
      <c r="F10" s="565"/>
      <c r="G10" s="565"/>
      <c r="H10" s="566"/>
    </row>
    <row r="11" spans="1:10" ht="12.75" customHeight="1">
      <c r="A11" s="574"/>
      <c r="B11" s="577" t="s">
        <v>402</v>
      </c>
      <c r="C11" s="577" t="s">
        <v>437</v>
      </c>
      <c r="D11" s="577" t="s">
        <v>403</v>
      </c>
      <c r="E11" s="577" t="s">
        <v>404</v>
      </c>
      <c r="F11" s="577" t="s">
        <v>405</v>
      </c>
      <c r="G11" s="577" t="s">
        <v>406</v>
      </c>
      <c r="H11" s="581" t="s">
        <v>407</v>
      </c>
      <c r="I11" s="580"/>
      <c r="J11" s="576"/>
    </row>
    <row r="12" spans="1:10" ht="11.25" customHeight="1">
      <c r="A12" s="575"/>
      <c r="B12" s="578"/>
      <c r="C12" s="578"/>
      <c r="D12" s="578"/>
      <c r="E12" s="578"/>
      <c r="F12" s="578"/>
      <c r="G12" s="578"/>
      <c r="H12" s="582"/>
      <c r="I12" s="580"/>
      <c r="J12" s="570"/>
    </row>
    <row r="13" spans="1:10" ht="12.75">
      <c r="A13" s="575"/>
      <c r="B13" s="578"/>
      <c r="C13" s="578"/>
      <c r="D13" s="578"/>
      <c r="E13" s="578"/>
      <c r="F13" s="578"/>
      <c r="G13" s="578"/>
      <c r="H13" s="582"/>
      <c r="I13" s="580"/>
      <c r="J13" s="397"/>
    </row>
    <row r="14" spans="1:10" ht="12.75">
      <c r="A14" s="575"/>
      <c r="B14" s="579"/>
      <c r="C14" s="579"/>
      <c r="D14" s="579"/>
      <c r="E14" s="579"/>
      <c r="F14" s="579"/>
      <c r="G14" s="579"/>
      <c r="H14" s="582"/>
      <c r="I14" s="580"/>
      <c r="J14" s="396"/>
    </row>
    <row r="15" spans="1:10" ht="12.75">
      <c r="A15" s="368" t="s">
        <v>408</v>
      </c>
      <c r="B15" s="133"/>
      <c r="C15" s="367"/>
      <c r="D15" s="367"/>
      <c r="E15" s="372" t="s">
        <v>422</v>
      </c>
      <c r="F15" s="373" t="s">
        <v>423</v>
      </c>
      <c r="G15" s="367"/>
      <c r="H15" s="370"/>
      <c r="I15" s="337"/>
      <c r="J15" s="398"/>
    </row>
    <row r="16" spans="1:10" ht="15.75" customHeight="1">
      <c r="A16" s="343" t="s">
        <v>411</v>
      </c>
      <c r="B16" s="125"/>
      <c r="C16" s="125"/>
      <c r="D16" s="125"/>
      <c r="E16" s="125"/>
      <c r="F16" s="125"/>
      <c r="G16" s="125"/>
      <c r="H16" s="371"/>
      <c r="I16" s="337"/>
      <c r="J16" s="398"/>
    </row>
    <row r="17" spans="1:10" ht="12.75">
      <c r="A17" s="344" t="s">
        <v>412</v>
      </c>
      <c r="B17" s="125"/>
      <c r="C17" s="125"/>
      <c r="D17" s="125"/>
      <c r="E17" s="125"/>
      <c r="F17" s="125"/>
      <c r="G17" s="125"/>
      <c r="H17" s="340"/>
      <c r="I17" s="337"/>
      <c r="J17" s="398"/>
    </row>
    <row r="18" spans="1:10" ht="18" customHeight="1">
      <c r="A18" s="345" t="s">
        <v>413</v>
      </c>
      <c r="B18" s="125"/>
      <c r="C18" s="125"/>
      <c r="D18" s="125"/>
      <c r="E18" s="125"/>
      <c r="F18" s="125"/>
      <c r="G18" s="125"/>
      <c r="H18" s="134"/>
      <c r="I18" s="337"/>
      <c r="J18" s="398"/>
    </row>
    <row r="19" spans="1:10" ht="40.5" customHeight="1">
      <c r="A19" s="346" t="s">
        <v>409</v>
      </c>
      <c r="B19" s="125"/>
      <c r="C19" s="125"/>
      <c r="D19" s="125"/>
      <c r="E19" s="125"/>
      <c r="F19" s="125"/>
      <c r="G19" s="125"/>
      <c r="H19" s="134"/>
      <c r="I19" s="337"/>
      <c r="J19" s="398"/>
    </row>
    <row r="20" spans="1:10" ht="31.5" customHeight="1">
      <c r="A20" s="346" t="s">
        <v>414</v>
      </c>
      <c r="B20" s="125"/>
      <c r="C20" s="125"/>
      <c r="D20" s="125"/>
      <c r="E20" s="125"/>
      <c r="F20" s="125"/>
      <c r="G20" s="125"/>
      <c r="H20" s="134"/>
      <c r="I20" s="337"/>
      <c r="J20" s="398"/>
    </row>
    <row r="21" spans="1:10" ht="17.25" customHeight="1" thickBot="1">
      <c r="A21" s="347" t="s">
        <v>410</v>
      </c>
      <c r="B21" s="125"/>
      <c r="C21" s="125"/>
      <c r="D21" s="125"/>
      <c r="E21" s="125"/>
      <c r="F21" s="125"/>
      <c r="G21" s="125"/>
      <c r="H21" s="134"/>
      <c r="I21" s="337"/>
      <c r="J21" s="398"/>
    </row>
    <row r="22" spans="1:10" ht="17.25" customHeight="1" thickBot="1">
      <c r="A22" s="348" t="s">
        <v>418</v>
      </c>
      <c r="B22" s="341">
        <v>0</v>
      </c>
      <c r="C22" s="341">
        <v>0</v>
      </c>
      <c r="D22" s="341">
        <v>0</v>
      </c>
      <c r="E22" s="341">
        <v>0</v>
      </c>
      <c r="F22" s="341">
        <v>0</v>
      </c>
      <c r="G22" s="341">
        <v>0</v>
      </c>
      <c r="H22" s="342">
        <v>0</v>
      </c>
      <c r="I22" s="337"/>
      <c r="J22" s="398"/>
    </row>
    <row r="23" spans="1:10" ht="39" customHeight="1">
      <c r="A23" s="343" t="s">
        <v>415</v>
      </c>
      <c r="B23" s="339"/>
      <c r="C23" s="339"/>
      <c r="D23" s="339"/>
      <c r="E23" s="339"/>
      <c r="F23" s="339"/>
      <c r="G23" s="339"/>
      <c r="H23" s="369"/>
      <c r="I23" s="337"/>
      <c r="J23" s="398"/>
    </row>
    <row r="24" spans="1:10" ht="12.75" customHeight="1">
      <c r="A24" s="344" t="s">
        <v>433</v>
      </c>
      <c r="B24" s="375"/>
      <c r="C24" s="375"/>
      <c r="D24" s="375"/>
      <c r="E24" s="375"/>
      <c r="F24" s="375"/>
      <c r="G24" s="375"/>
      <c r="H24" s="376"/>
      <c r="I24" s="337"/>
      <c r="J24" s="398"/>
    </row>
    <row r="25" spans="1:10" ht="12.75" customHeight="1">
      <c r="A25" s="344" t="s">
        <v>434</v>
      </c>
      <c r="B25" s="375"/>
      <c r="C25" s="375"/>
      <c r="D25" s="375"/>
      <c r="E25" s="375"/>
      <c r="F25" s="375"/>
      <c r="G25" s="375"/>
      <c r="H25" s="376"/>
      <c r="I25" s="337"/>
      <c r="J25" s="398"/>
    </row>
    <row r="26" spans="1:10" ht="12.75" customHeight="1">
      <c r="A26" s="344" t="s">
        <v>435</v>
      </c>
      <c r="B26" s="375"/>
      <c r="C26" s="375"/>
      <c r="D26" s="375"/>
      <c r="E26" s="375"/>
      <c r="F26" s="375"/>
      <c r="G26" s="375"/>
      <c r="H26" s="376"/>
      <c r="I26" s="337"/>
      <c r="J26" s="398"/>
    </row>
    <row r="27" spans="1:10" ht="12.75" customHeight="1">
      <c r="A27" s="344" t="s">
        <v>436</v>
      </c>
      <c r="B27" s="479">
        <f>SUM(C27:G27)</f>
        <v>4</v>
      </c>
      <c r="C27" s="339">
        <v>0</v>
      </c>
      <c r="D27" s="492">
        <v>1</v>
      </c>
      <c r="E27" s="492">
        <v>1</v>
      </c>
      <c r="F27" s="492">
        <v>1</v>
      </c>
      <c r="G27" s="492">
        <v>1</v>
      </c>
      <c r="H27" s="376"/>
      <c r="I27" s="337"/>
      <c r="J27" s="398"/>
    </row>
    <row r="28" spans="1:10" ht="29.25" customHeight="1">
      <c r="A28" s="346" t="s">
        <v>416</v>
      </c>
      <c r="B28" s="125"/>
      <c r="C28" s="125"/>
      <c r="D28" s="125"/>
      <c r="E28" s="125"/>
      <c r="F28" s="125"/>
      <c r="G28" s="125"/>
      <c r="H28" s="340"/>
      <c r="I28" s="337"/>
      <c r="J28" s="398"/>
    </row>
    <row r="29" spans="1:10" ht="19.5" customHeight="1" thickBot="1">
      <c r="A29" s="347" t="s">
        <v>417</v>
      </c>
      <c r="B29" s="125"/>
      <c r="C29" s="125"/>
      <c r="D29" s="125"/>
      <c r="E29" s="125"/>
      <c r="F29" s="125"/>
      <c r="G29" s="125"/>
      <c r="H29" s="134"/>
      <c r="I29" s="337"/>
      <c r="J29" s="398"/>
    </row>
    <row r="30" spans="1:10" ht="19.5" customHeight="1" thickBot="1">
      <c r="A30" s="348" t="s">
        <v>419</v>
      </c>
      <c r="B30" s="341">
        <f>SUM(B23:B29)</f>
        <v>4</v>
      </c>
      <c r="C30" s="341">
        <f aca="true" t="shared" si="0" ref="C30:H30">SUM(C23:C29)</f>
        <v>0</v>
      </c>
      <c r="D30" s="341">
        <f t="shared" si="0"/>
        <v>1</v>
      </c>
      <c r="E30" s="341">
        <f t="shared" si="0"/>
        <v>1</v>
      </c>
      <c r="F30" s="341">
        <f t="shared" si="0"/>
        <v>1</v>
      </c>
      <c r="G30" s="341">
        <f t="shared" si="0"/>
        <v>1</v>
      </c>
      <c r="H30" s="341">
        <f t="shared" si="0"/>
        <v>0</v>
      </c>
      <c r="I30" s="337"/>
      <c r="J30" s="398"/>
    </row>
    <row r="31" spans="1:10" ht="12.75">
      <c r="A31" s="374" t="s">
        <v>438</v>
      </c>
      <c r="B31" s="339"/>
      <c r="C31" s="339"/>
      <c r="D31" s="339"/>
      <c r="E31" s="339"/>
      <c r="F31" s="339"/>
      <c r="G31" s="339"/>
      <c r="H31" s="369"/>
      <c r="I31" s="337"/>
      <c r="J31" s="398"/>
    </row>
    <row r="32" spans="1:10" ht="12.75">
      <c r="A32" s="349" t="s">
        <v>439</v>
      </c>
      <c r="B32" s="125"/>
      <c r="C32" s="377"/>
      <c r="D32" s="377"/>
      <c r="E32" s="125"/>
      <c r="F32" s="125"/>
      <c r="G32" s="125"/>
      <c r="H32" s="340"/>
      <c r="I32" s="337"/>
      <c r="J32" s="398"/>
    </row>
    <row r="33" spans="1:10" ht="13.5" thickBot="1">
      <c r="A33" s="350"/>
      <c r="B33" s="192"/>
      <c r="C33" s="192"/>
      <c r="D33" s="192"/>
      <c r="E33" s="192"/>
      <c r="F33" s="192"/>
      <c r="G33" s="192"/>
      <c r="H33" s="134"/>
      <c r="I33" s="338"/>
      <c r="J33" s="399"/>
    </row>
    <row r="34" spans="1:10" ht="26.25" thickBot="1">
      <c r="A34" s="351" t="s">
        <v>420</v>
      </c>
      <c r="B34" s="400">
        <f>-B30</f>
        <v>-4</v>
      </c>
      <c r="C34" s="400">
        <f aca="true" t="shared" si="1" ref="C34:H34">-C30</f>
        <v>0</v>
      </c>
      <c r="D34" s="400">
        <f t="shared" si="1"/>
        <v>-1</v>
      </c>
      <c r="E34" s="400">
        <f t="shared" si="1"/>
        <v>-1</v>
      </c>
      <c r="F34" s="400">
        <f t="shared" si="1"/>
        <v>-1</v>
      </c>
      <c r="G34" s="400">
        <f t="shared" si="1"/>
        <v>-1</v>
      </c>
      <c r="H34" s="400">
        <f t="shared" si="1"/>
        <v>0</v>
      </c>
      <c r="I34" s="338"/>
      <c r="J34" s="399"/>
    </row>
    <row r="35" ht="13.5" thickBot="1">
      <c r="H35" s="352"/>
    </row>
  </sheetData>
  <sheetProtection/>
  <mergeCells count="15">
    <mergeCell ref="J11:J12"/>
    <mergeCell ref="B11:B14"/>
    <mergeCell ref="C11:C14"/>
    <mergeCell ref="D11:D14"/>
    <mergeCell ref="I11:I14"/>
    <mergeCell ref="E11:E14"/>
    <mergeCell ref="F11:F14"/>
    <mergeCell ref="G11:G14"/>
    <mergeCell ref="H11:H14"/>
    <mergeCell ref="A9:H10"/>
    <mergeCell ref="A2:E2"/>
    <mergeCell ref="D5:F5"/>
    <mergeCell ref="A7:A8"/>
    <mergeCell ref="B7:H8"/>
    <mergeCell ref="A11:A14"/>
  </mergeCells>
  <printOptions/>
  <pageMargins left="0.7" right="0.7" top="0.787401575" bottom="0.787401575" header="0.3" footer="0.3"/>
  <pageSetup horizontalDpi="600" verticalDpi="600" orientation="landscape" paperSize="9" scale="75" r:id="rId1"/>
  <headerFooter>
    <oddHeader>&amp;RAnlage 5 (zu § 16 Abs. 3)
Seite &amp;P von &amp;N</oddHeader>
  </headerFooter>
</worksheet>
</file>

<file path=xl/worksheets/sheet8.xml><?xml version="1.0" encoding="utf-8"?>
<worksheet xmlns="http://schemas.openxmlformats.org/spreadsheetml/2006/main" xmlns:r="http://schemas.openxmlformats.org/officeDocument/2006/relationships">
  <dimension ref="A1:H19"/>
  <sheetViews>
    <sheetView view="pageLayout" zoomScale="90" zoomScalePageLayoutView="90" workbookViewId="0" topLeftCell="A1">
      <selection activeCell="K18" sqref="K18"/>
    </sheetView>
  </sheetViews>
  <sheetFormatPr defaultColWidth="2.57421875" defaultRowHeight="12.75"/>
  <cols>
    <col min="1" max="1" width="17.28125" style="0" customWidth="1"/>
    <col min="2" max="6" width="14.8515625" style="0" customWidth="1"/>
    <col min="7" max="8" width="12.140625" style="0" customWidth="1"/>
  </cols>
  <sheetData>
    <row r="1" spans="1:6" ht="12.75">
      <c r="A1" s="5" t="s">
        <v>237</v>
      </c>
      <c r="B1" s="6"/>
      <c r="C1" s="6"/>
      <c r="D1" s="6"/>
      <c r="E1" s="6"/>
      <c r="F1" s="7"/>
    </row>
    <row r="2" spans="1:6" ht="18" customHeight="1" thickBot="1">
      <c r="A2" s="522" t="str">
        <f>5_Investitionsübersicht!A2:E2</f>
        <v>Boize-Kino GmbH</v>
      </c>
      <c r="B2" s="523"/>
      <c r="C2" s="523"/>
      <c r="D2" s="523"/>
      <c r="E2" s="523"/>
      <c r="F2" s="524"/>
    </row>
    <row r="3" ht="12" customHeight="1"/>
    <row r="5" spans="1:8" s="4" customFormat="1" ht="25.5" customHeight="1">
      <c r="A5" s="583" t="s">
        <v>324</v>
      </c>
      <c r="B5" s="583"/>
      <c r="C5" s="583"/>
      <c r="D5" s="583"/>
      <c r="E5" s="583"/>
      <c r="F5" s="583"/>
      <c r="G5" s="583"/>
      <c r="H5" s="583"/>
    </row>
    <row r="9" spans="1:8" ht="61.5" customHeight="1">
      <c r="A9" s="584" t="s">
        <v>325</v>
      </c>
      <c r="B9" s="584"/>
      <c r="C9" s="584"/>
      <c r="D9" s="584"/>
      <c r="E9" s="584"/>
      <c r="F9" s="584"/>
      <c r="G9" s="584"/>
      <c r="H9" s="584"/>
    </row>
    <row r="11" spans="1:7" ht="46.5" customHeight="1">
      <c r="A11" s="11" t="s">
        <v>300</v>
      </c>
      <c r="B11" s="164"/>
      <c r="C11" s="164"/>
      <c r="D11" s="164"/>
      <c r="E11" s="164"/>
      <c r="F11" s="11"/>
      <c r="G11" s="11"/>
    </row>
    <row r="12" ht="17.25" customHeight="1"/>
    <row r="13" spans="1:6" ht="12.75" customHeight="1" thickBot="1">
      <c r="A13" t="s">
        <v>277</v>
      </c>
      <c r="B13" s="19"/>
      <c r="C13" s="19"/>
      <c r="D13" s="19"/>
      <c r="E13" s="19"/>
      <c r="F13" s="19"/>
    </row>
    <row r="14" spans="1:6" ht="26.25" thickBot="1">
      <c r="A14" s="19"/>
      <c r="B14" s="160" t="s">
        <v>278</v>
      </c>
      <c r="C14" s="161" t="s">
        <v>279</v>
      </c>
      <c r="D14" s="161" t="s">
        <v>280</v>
      </c>
      <c r="E14" s="162" t="s">
        <v>281</v>
      </c>
      <c r="F14" s="163" t="s">
        <v>286</v>
      </c>
    </row>
    <row r="15" spans="1:6" ht="21" customHeight="1">
      <c r="A15" s="150" t="s">
        <v>282</v>
      </c>
      <c r="B15" s="175"/>
      <c r="C15" s="139"/>
      <c r="D15" s="139"/>
      <c r="E15" s="144"/>
      <c r="F15" s="148"/>
    </row>
    <row r="16" spans="1:6" ht="21" customHeight="1">
      <c r="A16" s="151" t="s">
        <v>283</v>
      </c>
      <c r="B16" s="140"/>
      <c r="C16" s="176"/>
      <c r="D16" s="138"/>
      <c r="E16" s="145"/>
      <c r="F16" s="148"/>
    </row>
    <row r="17" spans="1:6" ht="21" customHeight="1">
      <c r="A17" s="152" t="s">
        <v>284</v>
      </c>
      <c r="B17" s="141"/>
      <c r="C17" s="137"/>
      <c r="D17" s="176"/>
      <c r="E17" s="146"/>
      <c r="F17" s="147"/>
    </row>
    <row r="18" spans="1:6" ht="21" customHeight="1" thickBot="1">
      <c r="A18" s="153" t="s">
        <v>285</v>
      </c>
      <c r="B18" s="142"/>
      <c r="C18" s="143"/>
      <c r="D18" s="159"/>
      <c r="E18" s="177"/>
      <c r="F18" s="149"/>
    </row>
    <row r="19" spans="1:6" ht="21" customHeight="1" thickBot="1">
      <c r="A19" s="154" t="s">
        <v>286</v>
      </c>
      <c r="B19" s="155"/>
      <c r="C19" s="156"/>
      <c r="D19" s="156"/>
      <c r="E19" s="157"/>
      <c r="F19" s="158"/>
    </row>
    <row r="27" ht="14.25" customHeight="1"/>
  </sheetData>
  <sheetProtection/>
  <mergeCells count="3">
    <mergeCell ref="A2:F2"/>
    <mergeCell ref="A5:H5"/>
    <mergeCell ref="A9:H9"/>
  </mergeCells>
  <printOptions/>
  <pageMargins left="0.984251968503937" right="0.3937007874015748" top="0.984251968503937" bottom="0.7874015748031497" header="0.5118110236220472" footer="0.5118110236220472"/>
  <pageSetup horizontalDpi="600" verticalDpi="600" orientation="portrait" paperSize="9" scale="75" r:id="rId1"/>
  <headerFooter>
    <oddHeader>&amp;RAnlage 6 (zu § 17)
Seite &amp;P von &amp;N</oddHeader>
  </headerFooter>
</worksheet>
</file>

<file path=xl/worksheets/sheet9.xml><?xml version="1.0" encoding="utf-8"?>
<worksheet xmlns="http://schemas.openxmlformats.org/spreadsheetml/2006/main" xmlns:r="http://schemas.openxmlformats.org/officeDocument/2006/relationships">
  <dimension ref="A1:F49"/>
  <sheetViews>
    <sheetView view="pageLayout" workbookViewId="0" topLeftCell="A1">
      <selection activeCell="C2" sqref="C2"/>
    </sheetView>
  </sheetViews>
  <sheetFormatPr defaultColWidth="11.421875" defaultRowHeight="12.75"/>
  <cols>
    <col min="1" max="1" width="9.7109375" style="0" customWidth="1"/>
    <col min="2" max="2" width="22.8515625" style="0" customWidth="1"/>
    <col min="3" max="6" width="16.7109375" style="0" customWidth="1"/>
  </cols>
  <sheetData>
    <row r="1" ht="12.75">
      <c r="A1" s="14"/>
    </row>
    <row r="2" spans="1:3" ht="18">
      <c r="A2" s="1" t="s">
        <v>104</v>
      </c>
      <c r="C2" s="1">
        <f>5_Investitionsübersicht!F2</f>
        <v>2020</v>
      </c>
    </row>
    <row r="3" ht="13.5" thickBot="1">
      <c r="A3" t="s">
        <v>1</v>
      </c>
    </row>
    <row r="4" spans="1:6" ht="12.75">
      <c r="A4" s="42" t="s">
        <v>237</v>
      </c>
      <c r="B4" s="6"/>
      <c r="C4" s="7"/>
      <c r="D4" s="44"/>
      <c r="E4" s="19"/>
      <c r="F4" s="19"/>
    </row>
    <row r="5" spans="1:6" ht="18.75" thickBot="1">
      <c r="A5" s="522" t="str">
        <f>6_Leistungsbeziehungen!A2:F2</f>
        <v>Boize-Kino GmbH</v>
      </c>
      <c r="B5" s="585"/>
      <c r="C5" s="586"/>
      <c r="D5" s="45"/>
      <c r="E5" s="46"/>
      <c r="F5" s="46"/>
    </row>
    <row r="6" ht="15">
      <c r="A6" s="11"/>
    </row>
    <row r="7" ht="15.75" thickBot="1">
      <c r="A7" s="11"/>
    </row>
    <row r="8" spans="1:6" ht="53.25" customHeight="1">
      <c r="A8" s="110" t="s">
        <v>102</v>
      </c>
      <c r="B8" s="110" t="s">
        <v>105</v>
      </c>
      <c r="C8" s="111" t="s">
        <v>107</v>
      </c>
      <c r="D8" s="403" t="s">
        <v>108</v>
      </c>
      <c r="E8" s="111" t="s">
        <v>106</v>
      </c>
      <c r="F8" s="111" t="s">
        <v>103</v>
      </c>
    </row>
    <row r="9" spans="1:6" ht="12.75">
      <c r="A9" s="38">
        <v>1</v>
      </c>
      <c r="B9" s="39">
        <v>2</v>
      </c>
      <c r="C9" s="402">
        <v>3</v>
      </c>
      <c r="D9" s="404">
        <v>4</v>
      </c>
      <c r="E9" s="39">
        <v>5</v>
      </c>
      <c r="F9" s="39">
        <v>6</v>
      </c>
    </row>
    <row r="10" spans="1:6" ht="12.75">
      <c r="A10" s="405"/>
      <c r="B10" s="168"/>
      <c r="D10" s="168"/>
      <c r="E10" s="168"/>
      <c r="F10" s="168"/>
    </row>
    <row r="11" spans="1:6" ht="12.75">
      <c r="A11" s="405"/>
      <c r="B11" s="168"/>
      <c r="D11" s="168"/>
      <c r="E11" s="168"/>
      <c r="F11" s="168"/>
    </row>
    <row r="12" spans="1:6" ht="12.75">
      <c r="A12" s="405">
        <v>1</v>
      </c>
      <c r="B12" s="168" t="s">
        <v>466</v>
      </c>
      <c r="C12" s="61">
        <v>1</v>
      </c>
      <c r="D12" s="405">
        <v>1</v>
      </c>
      <c r="E12" s="405">
        <v>1</v>
      </c>
      <c r="F12" s="168"/>
    </row>
    <row r="13" spans="1:6" ht="12.75">
      <c r="A13" s="405"/>
      <c r="B13" s="168"/>
      <c r="D13" s="168"/>
      <c r="E13" s="168"/>
      <c r="F13" s="168"/>
    </row>
    <row r="14" spans="1:6" ht="12.75">
      <c r="A14" s="405">
        <v>2</v>
      </c>
      <c r="B14" s="168" t="s">
        <v>467</v>
      </c>
      <c r="C14" s="61">
        <v>1</v>
      </c>
      <c r="D14" s="405">
        <v>1</v>
      </c>
      <c r="E14" s="405">
        <v>1</v>
      </c>
      <c r="F14" s="168"/>
    </row>
    <row r="15" spans="1:6" ht="12.75">
      <c r="A15" s="405"/>
      <c r="B15" s="168"/>
      <c r="D15" s="168"/>
      <c r="E15" s="168"/>
      <c r="F15" s="168"/>
    </row>
    <row r="16" spans="1:6" ht="12.75">
      <c r="A16" s="405">
        <v>3</v>
      </c>
      <c r="B16" s="168" t="s">
        <v>468</v>
      </c>
      <c r="C16" s="61">
        <v>1</v>
      </c>
      <c r="D16" s="405">
        <v>1</v>
      </c>
      <c r="E16" s="405">
        <v>1</v>
      </c>
      <c r="F16" s="168"/>
    </row>
    <row r="17" spans="1:6" ht="12.75">
      <c r="A17" s="405"/>
      <c r="B17" s="168"/>
      <c r="D17" s="168"/>
      <c r="E17" s="168"/>
      <c r="F17" s="168"/>
    </row>
    <row r="18" spans="1:6" ht="12.75">
      <c r="A18" s="405"/>
      <c r="B18" s="168"/>
      <c r="D18" s="168"/>
      <c r="E18" s="168"/>
      <c r="F18" s="168"/>
    </row>
    <row r="19" spans="1:6" ht="12.75">
      <c r="A19" s="405"/>
      <c r="B19" s="168"/>
      <c r="D19" s="168"/>
      <c r="E19" s="168"/>
      <c r="F19" s="168"/>
    </row>
    <row r="20" spans="1:6" ht="12.75">
      <c r="A20" s="405"/>
      <c r="B20" s="168"/>
      <c r="D20" s="168"/>
      <c r="E20" s="168"/>
      <c r="F20" s="168"/>
    </row>
    <row r="21" spans="1:6" ht="12.75">
      <c r="A21" s="405"/>
      <c r="B21" s="168"/>
      <c r="D21" s="168"/>
      <c r="E21" s="168"/>
      <c r="F21" s="168"/>
    </row>
    <row r="22" spans="1:6" ht="12.75">
      <c r="A22" s="405"/>
      <c r="B22" s="168"/>
      <c r="D22" s="168"/>
      <c r="E22" s="168"/>
      <c r="F22" s="168"/>
    </row>
    <row r="23" spans="1:6" ht="12.75">
      <c r="A23" s="405"/>
      <c r="B23" s="168"/>
      <c r="D23" s="168"/>
      <c r="E23" s="168"/>
      <c r="F23" s="168"/>
    </row>
    <row r="24" spans="1:6" ht="12.75">
      <c r="A24" s="405"/>
      <c r="B24" s="168"/>
      <c r="D24" s="168"/>
      <c r="E24" s="168"/>
      <c r="F24" s="168"/>
    </row>
    <row r="25" spans="1:6" ht="12.75">
      <c r="A25" s="405"/>
      <c r="B25" s="168"/>
      <c r="D25" s="168"/>
      <c r="E25" s="168"/>
      <c r="F25" s="168"/>
    </row>
    <row r="26" spans="1:6" ht="12.75">
      <c r="A26" s="405"/>
      <c r="B26" s="168"/>
      <c r="D26" s="168"/>
      <c r="E26" s="168"/>
      <c r="F26" s="168"/>
    </row>
    <row r="27" spans="1:6" ht="12.75">
      <c r="A27" s="405"/>
      <c r="B27" s="168"/>
      <c r="D27" s="168"/>
      <c r="E27" s="168"/>
      <c r="F27" s="168"/>
    </row>
    <row r="28" spans="1:6" ht="12.75">
      <c r="A28" s="405"/>
      <c r="B28" s="168"/>
      <c r="D28" s="168"/>
      <c r="E28" s="168"/>
      <c r="F28" s="168"/>
    </row>
    <row r="29" spans="1:6" ht="12.75">
      <c r="A29" s="405"/>
      <c r="B29" s="168"/>
      <c r="D29" s="168"/>
      <c r="E29" s="168"/>
      <c r="F29" s="168"/>
    </row>
    <row r="30" spans="1:6" ht="12.75">
      <c r="A30" s="405"/>
      <c r="B30" s="168"/>
      <c r="D30" s="168"/>
      <c r="E30" s="168"/>
      <c r="F30" s="168"/>
    </row>
    <row r="31" spans="1:6" ht="12.75">
      <c r="A31" s="405"/>
      <c r="B31" s="168"/>
      <c r="D31" s="168"/>
      <c r="E31" s="168"/>
      <c r="F31" s="168"/>
    </row>
    <row r="32" spans="1:6" ht="12.75">
      <c r="A32" s="405"/>
      <c r="B32" s="168"/>
      <c r="D32" s="168"/>
      <c r="E32" s="168"/>
      <c r="F32" s="168"/>
    </row>
    <row r="33" spans="1:6" ht="12.75">
      <c r="A33" s="405"/>
      <c r="B33" s="168"/>
      <c r="D33" s="168"/>
      <c r="E33" s="168"/>
      <c r="F33" s="168"/>
    </row>
    <row r="34" spans="1:6" ht="12.75">
      <c r="A34" s="405"/>
      <c r="B34" s="168"/>
      <c r="D34" s="168"/>
      <c r="E34" s="168"/>
      <c r="F34" s="168"/>
    </row>
    <row r="35" spans="1:6" ht="12.75">
      <c r="A35" s="405"/>
      <c r="B35" s="168"/>
      <c r="D35" s="168"/>
      <c r="E35" s="168"/>
      <c r="F35" s="168"/>
    </row>
    <row r="36" spans="1:6" ht="12.75">
      <c r="A36" s="405"/>
      <c r="B36" s="168"/>
      <c r="D36" s="168"/>
      <c r="E36" s="168"/>
      <c r="F36" s="168"/>
    </row>
    <row r="37" spans="1:6" ht="12.75">
      <c r="A37" s="405"/>
      <c r="B37" s="168"/>
      <c r="D37" s="168"/>
      <c r="E37" s="168"/>
      <c r="F37" s="168"/>
    </row>
    <row r="38" spans="1:6" ht="12.75">
      <c r="A38" s="405"/>
      <c r="B38" s="168"/>
      <c r="D38" s="168"/>
      <c r="E38" s="168"/>
      <c r="F38" s="168"/>
    </row>
    <row r="39" spans="1:6" ht="12.75">
      <c r="A39" s="405"/>
      <c r="B39" s="168"/>
      <c r="D39" s="168"/>
      <c r="E39" s="168"/>
      <c r="F39" s="168"/>
    </row>
    <row r="40" spans="1:6" ht="12.75">
      <c r="A40" s="405"/>
      <c r="B40" s="168"/>
      <c r="D40" s="168"/>
      <c r="E40" s="168"/>
      <c r="F40" s="168"/>
    </row>
    <row r="41" spans="1:6" ht="12.75">
      <c r="A41" s="405"/>
      <c r="B41" s="168"/>
      <c r="D41" s="168"/>
      <c r="E41" s="168"/>
      <c r="F41" s="168"/>
    </row>
    <row r="42" spans="1:6" ht="12.75">
      <c r="A42" s="405"/>
      <c r="B42" s="168"/>
      <c r="D42" s="168"/>
      <c r="E42" s="168"/>
      <c r="F42" s="168"/>
    </row>
    <row r="43" spans="1:6" ht="13.5" thickBot="1">
      <c r="A43" s="401"/>
      <c r="B43" s="401"/>
      <c r="D43" s="401"/>
      <c r="E43" s="401"/>
      <c r="F43" s="401"/>
    </row>
    <row r="44" spans="1:6" ht="14.25" thickBot="1" thickTop="1">
      <c r="A44" s="43"/>
      <c r="B44" s="40"/>
      <c r="C44" s="406">
        <f>SUM(C12:C16)</f>
        <v>3</v>
      </c>
      <c r="D44" s="406">
        <f>SUM(D12:D16)</f>
        <v>3</v>
      </c>
      <c r="E44" s="406">
        <f>SUM(E12:E16)</f>
        <v>3</v>
      </c>
      <c r="F44" s="40"/>
    </row>
    <row r="45" ht="15">
      <c r="A45" s="11"/>
    </row>
    <row r="46" ht="15">
      <c r="A46" s="11"/>
    </row>
    <row r="47" ht="15">
      <c r="A47" s="11"/>
    </row>
    <row r="48" ht="12.75">
      <c r="A48" s="41"/>
    </row>
    <row r="49" ht="12.75">
      <c r="A49" s="37"/>
    </row>
  </sheetData>
  <sheetProtection/>
  <mergeCells count="1">
    <mergeCell ref="A5:C5"/>
  </mergeCells>
  <printOptions/>
  <pageMargins left="0.984251968503937" right="0.1968503937007874" top="0.984251968503937" bottom="0.7874015748031497" header="0.5118110236220472" footer="0.5118110236220472"/>
  <pageSetup horizontalDpi="600" verticalDpi="600" orientation="portrait" paperSize="9" scale="89" r:id="rId1"/>
  <headerFooter>
    <oddHeader>&amp;RAnlage 7 (zu § 14)
Seite &amp;P von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Innenministerium M-V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II340d</dc:creator>
  <cp:keywords/>
  <dc:description/>
  <cp:lastModifiedBy>Marlis Borries-Dettmann</cp:lastModifiedBy>
  <cp:lastPrinted>2019-10-20T12:59:54Z</cp:lastPrinted>
  <dcterms:created xsi:type="dcterms:W3CDTF">2007-10-09T07:40:53Z</dcterms:created>
  <dcterms:modified xsi:type="dcterms:W3CDTF">2019-11-11T09:58:26Z</dcterms:modified>
  <cp:category/>
  <cp:version/>
  <cp:contentType/>
  <cp:contentStatus/>
</cp:coreProperties>
</file>